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Yenny garzon\Documents\oap\reporte indicadores\"/>
    </mc:Choice>
  </mc:AlternateContent>
  <xr:revisionPtr revIDLastSave="0" documentId="13_ncr:1_{94DD517F-F4E6-4B59-8C2C-6032C26089E5}" xr6:coauthVersionLast="47" xr6:coauthVersionMax="47" xr10:uidLastSave="{00000000-0000-0000-0000-000000000000}"/>
  <bookViews>
    <workbookView xWindow="-120" yWindow="-120" windowWidth="20730" windowHeight="11160" xr2:uid="{00000000-000D-0000-FFFF-FFFF00000000}"/>
  </bookViews>
  <sheets>
    <sheet name="Seg Dic 2019 Plan Estrategico" sheetId="1" r:id="rId1"/>
    <sheet name="Seg Dic 2019 Ind SINERGIA" sheetId="2" r:id="rId2"/>
  </sheets>
  <definedNames>
    <definedName name="_ftn1" localSheetId="0">'Seg Dic 2019 Plan Estrategico'!#REF!</definedName>
    <definedName name="_ftnref1" localSheetId="0">'Seg Dic 2019 Plan Estrategico'!#REF!</definedName>
    <definedName name="_xlnm.Print_Area" localSheetId="0">'Seg Dic 2019 Plan Estrategico'!$A$1:$J$48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H27" i="1"/>
  <c r="J27" i="1"/>
  <c r="I27" i="1"/>
  <c r="E22" i="1" l="1"/>
  <c r="E21" i="1"/>
  <c r="E20" i="1"/>
  <c r="F18" i="1"/>
  <c r="E19" i="1"/>
  <c r="J18" i="1"/>
  <c r="I18" i="1"/>
  <c r="H18" i="1"/>
  <c r="E18" i="1" l="1"/>
  <c r="G27" i="1" l="1"/>
  <c r="F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Lucia Barrera Navarro</author>
    <author>Nelson Camilo Coronado Duran</author>
  </authors>
  <commentList>
    <comment ref="A6" authorId="0" shapeId="0" xr:uid="{00000000-0006-0000-0000-000001000000}">
      <text>
        <r>
          <rPr>
            <b/>
            <sz val="9"/>
            <color indexed="81"/>
            <rFont val="Tahoma"/>
            <family val="2"/>
          </rPr>
          <t xml:space="preserve">SINERGIA: </t>
        </r>
        <r>
          <rPr>
            <sz val="9"/>
            <color indexed="81"/>
            <rFont val="Tahoma"/>
            <family val="2"/>
          </rPr>
          <t xml:space="preserve">Hogares en pobreza extrema acompañados por la Estrategia Unidos </t>
        </r>
        <r>
          <rPr>
            <sz val="9"/>
            <color indexed="81"/>
            <rFont val="Tahoma"/>
            <family val="2"/>
          </rPr>
          <t xml:space="preserve">
</t>
        </r>
      </text>
    </comment>
    <comment ref="A10" authorId="0" shapeId="0" xr:uid="{00000000-0006-0000-0000-000002000000}">
      <text>
        <r>
          <rPr>
            <b/>
            <sz val="9"/>
            <color indexed="81"/>
            <rFont val="Tahoma"/>
            <family val="2"/>
          </rPr>
          <t xml:space="preserve">SINERGIA:  </t>
        </r>
        <r>
          <rPr>
            <sz val="9"/>
            <color indexed="81"/>
            <rFont val="Tahoma"/>
            <family val="2"/>
          </rPr>
          <t>Familias beneficiadas con TMC del programa Familias en Acción</t>
        </r>
      </text>
    </comment>
    <comment ref="H10" authorId="0" shapeId="0" xr:uid="{00000000-0006-0000-0000-000003000000}">
      <text>
        <r>
          <rPr>
            <sz val="9"/>
            <color indexed="81"/>
            <rFont val="Tahoma"/>
            <family val="2"/>
          </rPr>
          <t xml:space="preserve">Baja meta por la salida natural de las familias del ciclo.  Las familias que no cumplen requisitos salen. No se han hecho inscripciones masivas.
</t>
        </r>
      </text>
    </comment>
    <comment ref="A11" authorId="0" shapeId="0" xr:uid="{00000000-0006-0000-0000-000004000000}">
      <text>
        <r>
          <rPr>
            <b/>
            <sz val="9"/>
            <color indexed="81"/>
            <rFont val="Tahoma"/>
            <family val="2"/>
          </rPr>
          <t xml:space="preserve">SINERGIA:  </t>
        </r>
        <r>
          <rPr>
            <sz val="9"/>
            <color indexed="81"/>
            <rFont val="Tahoma"/>
            <family val="2"/>
          </rPr>
          <t>Número de nuevos cupos en el programa Jóvenes en Acción (Jóvenes en Acción)</t>
        </r>
        <r>
          <rPr>
            <b/>
            <sz val="9"/>
            <color indexed="81"/>
            <rFont val="Tahoma"/>
            <family val="2"/>
          </rPr>
          <t xml:space="preserve">
</t>
        </r>
      </text>
    </comment>
    <comment ref="E11" authorId="0" shapeId="0" xr:uid="{00000000-0006-0000-0000-000005000000}">
      <text>
        <r>
          <rPr>
            <b/>
            <sz val="9"/>
            <color indexed="81"/>
            <rFont val="Tahoma"/>
            <family val="2"/>
          </rPr>
          <t>Número de nuevos cupos en el programa Jóvenes en Acción: La meta es de 500.000 nuevos cupos teniendo en cuenta que en la vigencia 2018, desde el mes de septiembre en el inicio del periodo de Gobierno del Presidente Duque, se inscribieron 52.662 jóvenes. Por lo anterior, los jóvenes inscritos en 2018 se incluyen en la meta de 2019.</t>
        </r>
      </text>
    </comment>
    <comment ref="A25" authorId="0" shapeId="0" xr:uid="{00000000-0006-0000-0000-000006000000}">
      <text>
        <r>
          <rPr>
            <b/>
            <sz val="9"/>
            <color indexed="81"/>
            <rFont val="Tahoma"/>
            <family val="2"/>
          </rPr>
          <t>Pendiente:  Cómo se hará esta articulación con el sector privado? No lo han mencionado en Hitos ni en Plan de acción.</t>
        </r>
      </text>
    </comment>
    <comment ref="C31" authorId="0" shapeId="0" xr:uid="{00000000-0006-0000-0000-000007000000}">
      <text>
        <r>
          <rPr>
            <b/>
            <sz val="9"/>
            <color indexed="81"/>
            <rFont val="Tahoma"/>
            <family val="2"/>
          </rPr>
          <t xml:space="preserve">Últimos 4 años, incluye proy de mejoramiento de vivienda
</t>
        </r>
      </text>
    </comment>
    <comment ref="D31" authorId="0" shapeId="0" xr:uid="{00000000-0006-0000-0000-000008000000}">
      <text>
        <r>
          <rPr>
            <b/>
            <sz val="9"/>
            <color indexed="81"/>
            <rFont val="Tahoma"/>
            <family val="2"/>
          </rPr>
          <t xml:space="preserve">Últimos 4 años, incluye proy de mejoramiento de vivienda
</t>
        </r>
      </text>
    </comment>
    <comment ref="A37" authorId="1" shapeId="0" xr:uid="{00000000-0006-0000-0000-000009000000}">
      <text>
        <r>
          <rPr>
            <b/>
            <sz val="9"/>
            <color indexed="81"/>
            <rFont val="Tahoma"/>
            <family val="2"/>
          </rPr>
          <t>Nelson Camilo Coronado Duran:</t>
        </r>
        <r>
          <rPr>
            <sz val="9"/>
            <color indexed="81"/>
            <rFont val="Tahoma"/>
            <family val="2"/>
          </rPr>
          <t xml:space="preserve">
Se tiene prevista realizar la estructuración del Fondo durante 2019. En este sentido no hay línea base y las metas serán definidas en el marco de la estructuración.</t>
        </r>
      </text>
    </comment>
  </commentList>
</comments>
</file>

<file path=xl/sharedStrings.xml><?xml version="1.0" encoding="utf-8"?>
<sst xmlns="http://schemas.openxmlformats.org/spreadsheetml/2006/main" count="363" uniqueCount="177">
  <si>
    <t>INDICADOR</t>
  </si>
  <si>
    <t>Hogares beneficiados con infraestructura social indirecta</t>
  </si>
  <si>
    <t>Niños menores de 6 años de FA que asisten a controles periódicos de salud</t>
  </si>
  <si>
    <t>2.  Los programas de Transferencias Monetarias Condicionadas: Familias en Acción y Jóvenes en Acción se rediseñan y atienden prioritariamente población en pobreza extrema de la Estrategia UNIDOS.</t>
  </si>
  <si>
    <t>5.  Prosperidad Social posiciona la Ruta Institucional de Superación de la Pobreza en la Mesa de Equidad para articular la oferta social del Estado.</t>
  </si>
  <si>
    <t>META PS CUATRIENIO</t>
  </si>
  <si>
    <t>Niños, niñas y adolescentes de FA en edad escolar que se encuentran asistiendo a un centro de educación formal</t>
  </si>
  <si>
    <t xml:space="preserve">Evaluación FURAG </t>
  </si>
  <si>
    <t>7.  Prosperidad Social se ajusta a los procesos y cadenas de valor de la Ruta de Superación de la pobreza, en un marco de fortalecimiento a la gestión y el desempeño institucional.</t>
  </si>
  <si>
    <t>LINEA BASE PND / ENTIDAD</t>
  </si>
  <si>
    <t>LB 2018 SINERGIA</t>
  </si>
  <si>
    <t>NA</t>
  </si>
  <si>
    <t>Sin LB</t>
  </si>
  <si>
    <t xml:space="preserve">4.  Los proyectos de infraestructura social y hábitat priorizan la inclusión de hogares en pobreza, en territorios rezagados, aunando esfuerzos con el sector privado. </t>
  </si>
  <si>
    <t>Familias beneficiadas con TMC</t>
  </si>
  <si>
    <t>Nuevos cupos en el programa Jóvenes en Acción</t>
  </si>
  <si>
    <t>Hogares con Unidades Productivas para Autoconsumo (ReSA)</t>
  </si>
  <si>
    <t>Hogares beneficiarios (IRACA)</t>
  </si>
  <si>
    <t>Emprendimientos apoyados</t>
  </si>
  <si>
    <t>Hogares con mejoramiento de vivienda</t>
  </si>
  <si>
    <t>Programas o proyectos del sector con información actualizada en Equidad Digital (Incluyendo información histórica)</t>
  </si>
  <si>
    <t>Programas misionales interoperando con Equidad Digital</t>
  </si>
  <si>
    <t>Fondo Nacional de Pago por Resultados estructurado</t>
  </si>
  <si>
    <t xml:space="preserve">Número de acuerdos de trabajo suscritos con aliados públicos, privados y/o de cooperación internacional que provean oferta focalizada y pertinente a población UNIDOS </t>
  </si>
  <si>
    <t>Hogares con incentivo de habitabilidad (MCH FEST)*</t>
  </si>
  <si>
    <t>Emprendimientos acompañados para capitalización (Mi Negocio, Emprendimiento Colectivo, FEST, IRACA, ReSA)</t>
  </si>
  <si>
    <t>1.  La Estrategia UNIDOS se rediseña y se consolida como puerta de ingreso de la población en Pobreza Extrema a la oferta social del Estado.</t>
  </si>
  <si>
    <t>3.  La oferta de inclusión productiva aporta a la generación de ingresos de población en pobreza extrema.</t>
  </si>
  <si>
    <t xml:space="preserve">6.  Equidad Digital se consolida como la plataforma de información del Sector garantizando interoperabilidad con otros sistemas y fuentes de datos. </t>
  </si>
  <si>
    <t>Indicador en construcción</t>
  </si>
  <si>
    <t>78,3*</t>
  </si>
  <si>
    <t>*En PND corresponde al indicador:  Hogares beneficiados con incentivos de reducción de carencias habitacionales.</t>
  </si>
  <si>
    <t>CLASIFICADOR INDICADOR</t>
  </si>
  <si>
    <t>Transformacional, SINERGIA y Plan Estratégico Institucional</t>
  </si>
  <si>
    <t>Transformacional, SINERGIA, Prioritario del Sector y Plan Estratégico Institucional</t>
  </si>
  <si>
    <t>Plan Estratégico Institucional</t>
  </si>
  <si>
    <t>Transformacional - SIGOB</t>
  </si>
  <si>
    <t>Pendiente</t>
  </si>
  <si>
    <t>Transformacional y Plan Estratégico Institucional</t>
  </si>
  <si>
    <t>Proyectos de infraestructura social pública financiados</t>
  </si>
  <si>
    <t xml:space="preserve">Total Hogares UNIDOS beneficiarios de FA </t>
  </si>
  <si>
    <t>*152.662</t>
  </si>
  <si>
    <t>* Incluye 52.662 nuevos cupos de 2018 y 100.000 de 2019
** El proceso de inscripción superó la meta 2019 en 6.740 hogares nuevos</t>
  </si>
  <si>
    <t>**495.900</t>
  </si>
  <si>
    <r>
      <t xml:space="preserve">* </t>
    </r>
    <r>
      <rPr>
        <b/>
        <sz val="16"/>
        <color theme="1"/>
        <rFont val="Calibri"/>
        <family val="2"/>
        <scheme val="minor"/>
      </rPr>
      <t>Línea base la establecida por Función Pública para el nuevo Gobierno, tomando como referente el instructivo de usuario reporte de resultados de desempeño institucional MIPG - 2018 rama ejecutiva del orden nacional versión 1 abril de 2019.</t>
    </r>
  </si>
  <si>
    <t> 2.301.937</t>
  </si>
  <si>
    <t>191.961 </t>
  </si>
  <si>
    <t>427.408 </t>
  </si>
  <si>
    <t> 3.104.413</t>
  </si>
  <si>
    <t> 657.045</t>
  </si>
  <si>
    <t>Cumplido 2019</t>
  </si>
  <si>
    <t>Hogares beneficiados con mejoramiento de vivienda MCH (Terminados)</t>
  </si>
  <si>
    <t>Ejecutado  a DIC 2019</t>
  </si>
  <si>
    <t>Número de servicios de oferta complementaria provistos con acceso efectivo a hogares de la Estrategia Unidos. (Reto estratégico adicional de la Entidad)</t>
  </si>
  <si>
    <t>Número de hogares UNIDOS remitidos a entidades externas con oferta pertinente (Programación inicial 2019 - 2022 - alineación SINERGIA - PND)</t>
  </si>
  <si>
    <t xml:space="preserve">En construcción </t>
  </si>
  <si>
    <t>Sector</t>
  </si>
  <si>
    <t>Entidad</t>
  </si>
  <si>
    <t>Programa</t>
  </si>
  <si>
    <t>Id Variable</t>
  </si>
  <si>
    <t>Variable</t>
  </si>
  <si>
    <t>Nivel</t>
  </si>
  <si>
    <t>Modo Acumulacion</t>
  </si>
  <si>
    <t>Linea De Base</t>
  </si>
  <si>
    <t>Meta 2019</t>
  </si>
  <si>
    <t>Meta 2020</t>
  </si>
  <si>
    <t>Meta 2021</t>
  </si>
  <si>
    <t>Meta 2022</t>
  </si>
  <si>
    <t>Meta Cuatrienio</t>
  </si>
  <si>
    <t xml:space="preserve">Avance a Diciembre 2019 </t>
  </si>
  <si>
    <t>Avance 2019</t>
  </si>
  <si>
    <t>Avance Cuatrienio (2019 - 2022)</t>
  </si>
  <si>
    <t>% Avance Total</t>
  </si>
  <si>
    <t>Diciembre</t>
  </si>
  <si>
    <t>Inclusión</t>
  </si>
  <si>
    <t>Prosperidad Social</t>
  </si>
  <si>
    <t>C. Capítulo de Rrom</t>
  </si>
  <si>
    <t>Unidades productivas atendidas</t>
  </si>
  <si>
    <t>Producto</t>
  </si>
  <si>
    <t>Acumulado</t>
  </si>
  <si>
    <t>Los planes de negocio para las Kumpanias (grupos familiares del Pueblo Rrom que comparten un espacio) fueron revisados y terminados gracias al acompañamiento de Prosperidad Social con apoyo de profesionales en territorio, esto toda vez que los participantes habían sido atendidos con anterioridad por el SENA, que brindó certificados de participación. Esto permitió precisar e inventariar los insumos (máquinas y materia prima) para la capitalización de las unidades productivas. En 2019 se abrió el proceso de contratación del operador a través del cual Prosperidad Social realizaría esta capitalización a las Kumpanias. Sin embargo, en diciembre de 2019 este proceso de contratación para capitalización quedo desierto,  por lo cual no se pudo contratar al operador.  Para dar continuidad a la atención de esta población se logró que el proceso de contratación cuente con recursos presupuestales para su realización  en 2020,  lo que permitirá la capitalización estas unidades productivas.</t>
  </si>
  <si>
    <t>Inclusión social y productiva para la población en situación de vulnerabilidad</t>
  </si>
  <si>
    <t>Cobertura de Familias en Acción</t>
  </si>
  <si>
    <t>Flujo</t>
  </si>
  <si>
    <t>Se adelantaron las actividades del 5to y 6to ciclo operativo relacionadas con verificación de compromisos, novedades, antifraudes, liquidación de incentivos, en los 1102 municipios y las 3 áreas no municipalizadas, beneficiando en promedio al 6to ciclo de 2019, a 2.301.937 Familias. El 6to ciclo operativo del 2019 por situación presupuestal y cronograma operativo no se realizó el pago de incentivos en el mes de diciembre de 2019. Sin embargo, estos se efectuarán en los primeros meses de la vigencia 2020.La entrega de incentivos correspondiente a la liquidación del 5t0 ciclo operativo se adelanta en el periodo del 21 de diciembre de 2019 al 9 de enero de 2020.</t>
  </si>
  <si>
    <t>Cobertura de Jóvenes en Acción</t>
  </si>
  <si>
    <t>Se han inscrito 191.961 nuevos jóvenes en el programa Jóvenes en Acción. Se adelantaron las actividades del ciclo operativo relacionadas con verificación de compromisos, antifraudes y liquidación de incentivos para la totalidad de los Jóvenes en Acción con corte al pago 5 de 2019. Para el pago 6 de 2019 se adelantan las actividades de verificación de compromisos, sin embargo, por situación presupuestal los pagos del 6 ciclo operativo se realizarán en la vigencia 2020..</t>
  </si>
  <si>
    <t>Hogares en pobreza extrema acompañados en al menos un ciclo por la Estrategia Unidos</t>
  </si>
  <si>
    <t>Finalizada la operación Piloto de la Estrategia Unidos 2019 la cual se desarrolló en los departamentos de Córdoba y Nariño se acompañaron 57.433 hogares. Del total de hogares focalizado (70.988) se logró gestión de 66.162 equivalente al 93.2%. Del total gestionado, el 13.2 % fueron hogares que no se ubicaron, renunciaron al acompañamiento, se suspendieron por orden público o por fusión de hogares, entre otras razones.</t>
  </si>
  <si>
    <t>Emprendimientos inclusivos acompañados a capitalizar</t>
  </si>
  <si>
    <t>Capacidad</t>
  </si>
  <si>
    <t>K. Que nadie se quede atrás: acciones coordinadas para la reducción de la pobreza</t>
  </si>
  <si>
    <t>Pobreza Monetaria</t>
  </si>
  <si>
    <t>Resultado</t>
  </si>
  <si>
    <t>Reducción</t>
  </si>
  <si>
    <t>En los primeros meses 2020 el DANE publicará el dato de pobreza monetaria en 2019. Por esta razón cuenta con un rezago de 120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dirigidas a la reducción de pobreza monetaria: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t>
  </si>
  <si>
    <t>Pobreza Extrema</t>
  </si>
  <si>
    <t>En los primeros meses de 2020 el DANE publicará el dato de pobreza extrema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contribuir a la reducción de pobreza extrema: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</si>
  <si>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Monetaria Rural</t>
  </si>
  <si>
    <t>En los primeros meses de 2020 el DANE publicará el dato de pobreza monetaria rural. Por esta razón cuenta con un rezago de 120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la reducción de pobreza extrema rural: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</si>
  <si>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Extrema Rural</t>
  </si>
  <si>
    <t>En los primeros meses de 2020 el DANE publicará el dato de pobreza extrema rural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la reducción de pobreza extrema rural: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</si>
  <si>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Extrema en los municipios PDET</t>
  </si>
  <si>
    <t>En 2020 la Agencia de Renovación del Territorio llevará a cabo el cálculo del dato para el año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Por su parte, Prosperidad Social en 2019 implementó las siguientes acciones principales para contribuir a dicho indicador: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t>
  </si>
  <si>
    <t>Índice de Pobreza Multidimensional (IPM)</t>
  </si>
  <si>
    <t>En los primeros meses de 2020 el DANE publicará el dato de incidencia de pobreza multidimensional para 2019. Por esta razón cuenta con un rezago de 90  días. Este un indicador de contexto socio económico, razón por la cual no se logra únicamente a través de la intervención Gobierno y depende de variables como: tasa de crecimiento anual del PIB, nivel de inflación, la decisión de los hogares de acceder a ciertos servicios, entre otras. Prosperidad Social en 2019 implementó las siguientes acciones para contribuir al logro de reducción de dicho indicador: Rediseño y refocalización de Familias en Acción, rediseño y ampliación de Jóvenes en acción, rediseño de Red Unidos, implementación de intervenciones de inclusión productiva, especialmente en zona rural, mejoramientos de vivienda a través del programa Casa Digna, Vida Digna y la implementación de la Mesa de Equidad.</t>
  </si>
  <si>
    <t>Índice de Pobreza Multidimensional Rural (IPM)</t>
  </si>
  <si>
    <t>En 2020 el DANE publicará el dato de incidencia de pobreza multidimensional rural para 2019. Por esta razón cuenta con un rezago de 90  días. Este es un indicador de contexto socio económico, razón por la cual no se logra únicamente a través de la intervención Gobierno y depende de variables como: tasa de crecimiento anual del PIB, inflación, decisiones de los hogares de acceder a ciertos servicios, entre otras. Prosperidad en 2019 implementó estas acciones para contribuir a la reducción de dicho indicador: Rediseño y refocalización de Familias en Acción, rediseño y ampliación de Jóvenes en acción, rediseño de Red Unidos, implementación de intervenciones de inclusión productiva en zona rural, mejoramientos de vivienda a través del programa Casa Digna, Vida Digna y la implementación de la Mesa de Equidad, instancia que establece directrices para la reducción de pobreza.</t>
  </si>
  <si>
    <t>Índice de Pobreza Multidimensional (IPM) en los municipios PDET</t>
  </si>
  <si>
    <t>En 2020 la Agencia de Renovación del Territorio llevará a cabo el cálculo del dato para el año 2019.  Por esta razón cuenta con un rezago de 90  días. Este es un indicador de contexto socio económico, razón por la cual no se logra únicamente a través de la intervención Gobierno y depende de variables como: tasa de crecimiento anual del PIB, inflación, decisión de los hogares de acceder a ciertos servicios, entre otras. Prosperidad Social en 2019 implementó las siguientes acciones principales para contribuir a dicho indicador: Rediseño y refocalización de Familias en Acción, rediseño y ampliación de Jóvenes en acción, rediseño de Red Unidos, implementación de intervenciones de inclusión productiva en zona rural, mejoramientos de vivienda a través del programa Casa Digna, Vida Digna y la implementación de la Mesa de Equidad.</t>
  </si>
  <si>
    <t>Desigualdad (Coeficiente de GINI)</t>
  </si>
  <si>
    <t>En los primeros meses de 2020 el DANE publicará el dato de coeficiente de GINI para 2019. Por esta razón cuenta con un rezago de 90  días. Este es un indicador de contexto socio económico, razón por la cual no se logra únicamente a través de la intervención Gobierno y depende de variables como: crecimiento anual del PIB, nivel de inflación, empleo y las dinámicas de ingreso de diferentes segmentos de la población. Prosperidad Social en 2019 implementó las siguientes acciones principales para contribuir a disminuir dicho indicador: Rediseño y refocalización de Familias en Acción, rediseño y ampliación de Jóvenes en acción, rediseño de Red Unidos y la implementación de intervenciones de inclusión productiva en zona rural.</t>
  </si>
  <si>
    <t>Transversal</t>
  </si>
  <si>
    <t>Pobreza monetaria (Chocó)</t>
  </si>
  <si>
    <t>En los primeros meses 2020 el DANE publicará el dato de pobreza monetaria de Chocó en 2019. Por esta razón cuenta con un rezago de 90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Chocó: Rediseño y refocalización de Familias en Acción, rediseño y ampliación de Jóvenes en acción, rediseño de Red Unidos, implementación de intervenciones de inclusión productiva, especialmente en zonas rurales de Chocó y la implementación de la Mesa de Equidad, instancia que establece directrices para la reducción de pobreza.</t>
  </si>
  <si>
    <t>Pobreza monetaria extrema (Chocó)</t>
  </si>
  <si>
    <t>En los primeros meses de 2020 el DANE publicará el dato de pobreza monetaria extrema de Chocó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Chocó: Rediseño y refocalización de Familias en Acción, rediseño y ampliación de Jóvenes en acción, rediseño de Red Unidos, implementación de intervenciones de inclusión productiva, especialmente en zonas rurales de Chocó y la implementación de la Mesa de Equidad, instancia que establece directrices para la reducción de pobreza</t>
  </si>
  <si>
    <t>Pobreza monetaria (La Guajira)</t>
  </si>
  <si>
    <t>En los primeros meses de 2020 el DANE publicará el dato de pobreza monetaria de La Guajira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La Guajira: Rediseño y refocalización de Familias en Acción, rediseño y ampliación de Jóvenes en acción, rediseño de Red Unidos, implementación de intervenciones de inclusión productiva, especialmente en zonas rurales de La Guajira y la implementación de la Mesa de Equidad, instancia que establece directrices para la reducción de pobreza.</t>
  </si>
  <si>
    <t>Pobreza monetaria extrema (La Guajira)</t>
  </si>
  <si>
    <t>En los primeros meses de 2020 el DANE publicará el dato de pobreza monetaria extrema de La Guajira en 2019. Por esta razón cuenta con un rezago de 90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La Guajira: Rediseño y refocalización de Familias en Acción, rediseño y ampliación de Jóvenes en acción, rediseño de Red Unidos, implementación de intervenciones de inclusión productiva, especialmente en zonas rurales de La Guajira y la implementación de la Mesa de Equidad, instancia que establece directrices para la reducción de pobreza.</t>
  </si>
  <si>
    <t>Número de Hogares  en Programas de Generación de ingresos (FEST)</t>
  </si>
  <si>
    <t xml:space="preserve"> 2.258.427</t>
  </si>
  <si>
    <t>2.269.556</t>
  </si>
  <si>
    <t>Hogares con acompañamiento familiar UNIDOS</t>
  </si>
  <si>
    <t>Personas que terminan intervención de inclusión productiva conectados con oferta de generación de ingresos de 2do nivel (Min Agricultura / Min Comercio)</t>
  </si>
  <si>
    <t>SEGUIMIENTO  INDICADORES PLAN ESTRATEGICO 2019-2022</t>
  </si>
  <si>
    <t xml:space="preserve">Ejecutado I Trimestre 2020  
Reporte Cuantitativo  </t>
  </si>
  <si>
    <t xml:space="preserve">Ejecutado I Trimestre 2020  
Reporte Cualitativo </t>
  </si>
  <si>
    <t xml:space="preserve">Ejecutado II Trimestre 2020  
Reporte Cuantitativo  </t>
  </si>
  <si>
    <t xml:space="preserve">Ejecutado II Trimestre 2020  
Reporte Cualitativo </t>
  </si>
  <si>
    <t xml:space="preserve">Durante el mes de marzo 2020 se avanzó en realizar los ajustes recomendados por el Banco Mundial al documento del rediseño de la Estrategia Unidos. En marzo continua el bloqueo informado el 6 de febrero de 2020, a la Dirección de Acompañamiento Familiar y Comunitario de Prosperidad Social, por parte del Ministerio de Hacienda, en una cuantía de $60.000 millones al proyecto de inversión que tiene una apropiación de $ 70.125 millones. Lo anterior ha imposibilitado el inicio del trámite de la selección de operadores </t>
  </si>
  <si>
    <t>Durante el mes de junio de 2020 se elaboró y presentó el documento de justificación de vigencias futuras para apalancar la operación de la Estrategia Unidos en las vigencias 2021-2022. Este documento fue remitido al Consejo Superior de Política Fiscal (CONFIS), con el propósito de contar con el aval del trámite de las misma, teniendo en cuenta el bloqueo presupuestal para la vigencia actual, informado por el Ministerio de Hacienda y Crédito Público el pasado 6 de febrero de 2020 por valor de $60.000 millones al proyecto de inversión que tiene una apropiación de $ 70.125 millones en la vigencia 2020. Lo anterior en cumplimiento de la Circular Externa No. 015 del 3 de junio de 2020 de la Dirección General del Presupuesto Público Nacional en la cual se establece la suspensión de los trámites de vigencias futuras, salvo aquellas que previamente tengan aval fiscal por parte CONFIS.</t>
  </si>
  <si>
    <t xml:space="preserve">Se inició el pago del primer ciclo operativo del Programa Familias en Acción para el año 2020 correspondiente al período de verificación de los compromisos de salud y educación de diciembre de 2019 a febrero de 2020, por lo cual para este período se beneficiaron 2.269.556 familias y se realizó una inversión por $334.910.353.900. </t>
  </si>
  <si>
    <r>
      <t xml:space="preserve">Se realizó el segundo pago del ciclo ordinario de Familias en Acción, el cual benefició a 2.258.427 familias y se realizó una inversión por $ 339.038.501.100 pesos. Además, se realizó el segundo pago extraordinario de Familias en Acción ordenado por el presidente Iván Duque como parte de las medidas adoptadas ante la declaratoria de emergencia en Colombia para enfrentar la pandemia de Covid-19, por lo cual se beneficiaron 2.649.154 familias por una inversión de $ 347.830.141.100De igual forma, se desarrollaron los procesos del ciclo operativo para iniciar el pago ordinario y extraordinario del ciclo 3 del programa. </t>
    </r>
    <r>
      <rPr>
        <sz val="14"/>
        <color rgb="FFFF0000"/>
        <rFont val="Calibri"/>
        <family val="2"/>
        <scheme val="minor"/>
      </rPr>
      <t xml:space="preserve"> </t>
    </r>
  </si>
  <si>
    <r>
      <t>Durante este año se han realizado convocatorias generales de pre-registro de jóvenes en 208 municipios del país, por lo cual 4.694 jóvenes se encuentran en estado pre-registrado y 22.758 en estado registrado. Así mismo se han inscrito para este año 23.026 nuevos jóvenes al programa de los cuales se ha realizado una inversión por $13.845.364.000. Es así, como en el gobierno Duque se han inscrito hasta el momento 214.987 nuevos jóvenes al Programa Jóvenes en Acción.</t>
    </r>
    <r>
      <rPr>
        <sz val="14"/>
        <color rgb="FFFF0000"/>
        <rFont val="Calibri"/>
        <family val="2"/>
        <scheme val="minor"/>
      </rPr>
      <t xml:space="preserve">  </t>
    </r>
  </si>
  <si>
    <r>
      <t xml:space="preserve">Durante este año se han realizado convocatorias generales de pre-registro de jóvenes, por lo cual con corte a 30 de junio 98.064 jóvenes, en 386 municipios, manifestaron su interés de ingresar al Programa y realizaron el respectivo proceso, a través de los canales habilitados por Prosperidad Social, de los cuales, 32.159 en formación en el SENA y 65.905 en formación en Instituciones/ Estrategias de Educación Superior en convenio con Prosperidad Social. Así mismo se han inscrito para este año 30.279 nuevos jóvenes. Es así, como en el gobierno Duque se han inscrito hasta el momento 222.240 nuevos jóvenes al Programa Jóvenes en Acción.  De igual forma, se realizó el segundo pago extraordinario de Jóvenes en Acción ordenado por el presidente Iván Duque como parte de las medidas adoptadas ante la declaratoria de emergencia en Colombia para enfrentar la pandemia de Covid-19.  El pago ordinario y extraordinario se realizó desde el 15 de mayo y hasta el 16 de junio de 2020. </t>
    </r>
    <r>
      <rPr>
        <sz val="14"/>
        <color rgb="FFFF0000"/>
        <rFont val="Calibri"/>
        <family val="2"/>
        <scheme val="minor"/>
      </rPr>
      <t xml:space="preserve"> </t>
    </r>
  </si>
  <si>
    <t>En el primer trimestre de 2020, se generó liquidación a 459.352 familias focalizadas por UNIDOS, con una inversión de $64.032 millones de pesos</t>
  </si>
  <si>
    <t>En el segundo trimestre de 2020, se generó liquidación a 452.705 familias focalizadas por UNIDOS, con una inversión acumulada en la vigencia de $127.524 millones de pesos</t>
  </si>
  <si>
    <t>3.048.336</t>
  </si>
  <si>
    <t>En el primer trimestre de 2020, se atendieron 3.048.336 NNA con el incentivo de educación, con una inversión de $224.151 millones de pesos</t>
  </si>
  <si>
    <t>3.033.350</t>
  </si>
  <si>
    <t>En el primer trimestre de 2020, se atendieron 3.033.350 NNA con el incentivo de educación, con una inversión  acumulada en la vigencia de $447.084 millones de pesos</t>
  </si>
  <si>
    <t>En el primer trimestre de 2020, se atendieron 655.649 NN con el incentivo de salud, con una inversión de $110.758 millones de pesos</t>
  </si>
  <si>
    <t>En el primer trimestre de 2020, se atendieron 676.532 NN con el incentivo de salud, con una inversión  acumulada en la vigencia de $226.863 millones de pesos</t>
  </si>
  <si>
    <r>
      <rPr>
        <b/>
        <sz val="14"/>
        <rFont val="Calibri"/>
        <family val="2"/>
        <scheme val="minor"/>
      </rPr>
      <t>Mi Negocio:</t>
    </r>
    <r>
      <rPr>
        <sz val="14"/>
        <rFont val="Calibri"/>
        <family val="2"/>
        <scheme val="minor"/>
      </rPr>
      <t xml:space="preserve"> A través del programa Mi Negocio en la intervención 2019 - 2020, se logró la vinculación de 10.629 emprendedores al presente corte, los cuales se</t>
    </r>
    <r>
      <rPr>
        <b/>
        <sz val="14"/>
        <rFont val="Calibri"/>
        <family val="2"/>
        <scheme val="minor"/>
      </rPr>
      <t xml:space="preserve"> </t>
    </r>
    <r>
      <rPr>
        <sz val="14"/>
        <rFont val="Calibri"/>
        <family val="2"/>
        <scheme val="minor"/>
      </rPr>
      <t xml:space="preserve">realizan talleres de formación con los emprendedores vinculados al programa. Sin embargo es preciso mencionar que se han dado retiros de manera voluntaria por parte de los participantes.
</t>
    </r>
    <r>
      <rPr>
        <b/>
        <sz val="14"/>
        <rFont val="Calibri"/>
        <family val="2"/>
        <scheme val="minor"/>
      </rPr>
      <t>Emprendimiento Colectivo:</t>
    </r>
    <r>
      <rPr>
        <sz val="14"/>
        <rFont val="Calibri"/>
        <family val="2"/>
        <scheme val="minor"/>
      </rPr>
      <t xml:space="preserve"> Se logró la vinculación del 100% de participantes, es decir, 234.(Al inicio de la operación, fueron vinculadas 156 organizaciones productivas y a partir de la adición, se vincularon 78 organizaciones productivas restantes)
De las 156 organizaciones vinculadas inicialmente, 144 organizaciones cuentan con diagnóstico y mapa de sueños proyectado
</t>
    </r>
    <r>
      <rPr>
        <b/>
        <sz val="14"/>
        <rFont val="Calibri"/>
        <family val="2"/>
        <scheme val="minor"/>
      </rPr>
      <t xml:space="preserve">
FEST:</t>
    </r>
    <r>
      <rPr>
        <sz val="14"/>
        <rFont val="Calibri"/>
        <family val="2"/>
        <scheme val="minor"/>
      </rPr>
      <t xml:space="preserve">  Se reporta la vinculación de 10,277 hogares víctimas retornados y reubicados de las zonas 2 y 4 de la intervención VII del programa FEST.
</t>
    </r>
    <r>
      <rPr>
        <b/>
        <sz val="14"/>
        <rFont val="Calibri"/>
        <family val="2"/>
        <scheme val="minor"/>
      </rPr>
      <t>IRACA:</t>
    </r>
    <r>
      <rPr>
        <sz val="14"/>
        <rFont val="Calibri"/>
        <family val="2"/>
        <scheme val="minor"/>
      </rPr>
      <t xml:space="preserve"> Para el primer trimestre vigencia 2020 se reportan 8.221 hogares vinculados en los departamentos correspondientes a las zonas 1, 2, 3 y 4 en la intervención 2019-2020.</t>
    </r>
  </si>
  <si>
    <r>
      <rPr>
        <b/>
        <sz val="14"/>
        <rFont val="Calibri"/>
        <family val="2"/>
        <scheme val="minor"/>
      </rPr>
      <t>Mi Negocio:</t>
    </r>
    <r>
      <rPr>
        <sz val="14"/>
        <rFont val="Calibri"/>
        <family val="2"/>
        <scheme val="minor"/>
      </rPr>
      <t xml:space="preserve"> Al 30 de junio de 2020, se terminó la etapa de formación para 10.192 participantes de la intervención de Mi Negocio 2019 - 2020, quienes cumplieron con el 80% de los talleres establecidos en la ruta. Dentro de esta etapa los participantes recibieron talleres de formación en habilidades blandas y de emprendimiento, así como el acompañamiento para el diseño y aprobación de los planes de negocio para capitalizar
</t>
    </r>
    <r>
      <rPr>
        <b/>
        <sz val="14"/>
        <rFont val="Calibri"/>
        <family val="2"/>
        <scheme val="minor"/>
      </rPr>
      <t xml:space="preserve">Emprendimiento Colectivo: </t>
    </r>
    <r>
      <rPr>
        <sz val="14"/>
        <rFont val="Calibri"/>
        <family val="2"/>
        <scheme val="minor"/>
      </rPr>
      <t xml:space="preserve">Para el segundo trimestre de 2020, se caracterizaron y diagnosticaron 234 organizaciones productivas, para realizar un plan de inversión, en pro del fortalecimiento productivo y comercial de las mismas
</t>
    </r>
    <r>
      <rPr>
        <b/>
        <sz val="14"/>
        <rFont val="Calibri"/>
        <family val="2"/>
        <scheme val="minor"/>
      </rPr>
      <t xml:space="preserve">FEST: </t>
    </r>
    <r>
      <rPr>
        <sz val="14"/>
        <rFont val="Calibri"/>
        <family val="2"/>
        <scheme val="minor"/>
      </rPr>
      <t xml:space="preserve"> Se reporta la vinculación de 11,920 hogares víctimas retornados y reubicados de las zonas 2 y 4 de la intervención VII del programa FEST, así como de 221 hogares vinculados por servicios adicionales de los operadores.
</t>
    </r>
    <r>
      <rPr>
        <b/>
        <sz val="14"/>
        <rFont val="Calibri"/>
        <family val="2"/>
        <scheme val="minor"/>
      </rPr>
      <t xml:space="preserve">IRACA: </t>
    </r>
    <r>
      <rPr>
        <sz val="14"/>
        <rFont val="Calibri"/>
        <family val="2"/>
        <scheme val="minor"/>
      </rPr>
      <t>Para el cierre del segundo trimestre del año 2020, el programa IRACA reportó 10.131 hogares vinculados en los departamentos correspondientes a las zonas 1, 2, 3 y 4 en la intervención 2019-2020.</t>
    </r>
  </si>
  <si>
    <t>Se reporta un total de 10,277 hogares vinculados en los departamentos correspondientes a las zonas 2 y 4 de la intervención VII de FEST.  Estas zonas abarcan los departamentos de Arauca, Caquetá, Casanare, Cundinamarca, Guaviare, Huila, Meta, Tolima, Antioquia y Chocó.  El cronograma se ha visto afectado por la emergencia sanitaria decretada por el Gobierno nacional que obligó a suspender los contratos con los operadores y revisar las actividades a realizar en territorio. Dicha suspensión se estableció a través de la Resolución 607 de 2020 por parte de Prosperidad Social</t>
  </si>
  <si>
    <t>11.920</t>
  </si>
  <si>
    <t>Se reporta un total de 11,920 hogares de los departamentos correspondientes a las zonas 2 y 4 de la intervención VII de FEST.  Estas zonas abarcan los departamentos de Arauca, Caquetá, Casanare, Cundinamarca, Guaviare, Huila, Meta, Tolima, Antioquia y Chocó, cumpliendo la meta definida para la actual vigencia. Así mismo, se reporta la vinculación de 221 hogares adicionales que atenderán los operadores de las zonas, como parte de su propuesta económica para la adjudicación de las zonas de intervención asignadas. Por   lo tanto, el total de hogares vinculados para la zona 2 y 4 a junio de 2020 es de 12141.  A partir de la de expedición de la Resolución 780 de 2020, se ordenó el cese de la suspensión de los contratos, se incorporaron medidas en el anexo técnico de los operadores para ajustar la realización de las actividades atendiendo al protocolo de Bioseguridad de la entidad., en especial para la preinscripción de hogares adicional, en caso que no se ubiquen los hogares seleccionados inicialmente.</t>
  </si>
  <si>
    <t>A 31 de marzo, a los 9.500 hogares vinculadas en el 2019, se les realizó la caracterización de los hogares, la actividad de acuerdos comunitarios, la entrega de los prototipos de insumos del componente de unidades de producción para autoconsumo en un 56%, así como el 28% de entrega de elementos para el mejoramiento de hábitos saludables. 
En el marco de la emergencia sanitaria de la pandemia del coronavirus COVID-19 que atraviesa el país, Prosperidad Social expidió las Resoluciones No. 607 del 24 de marzo de 2020, y No. 639 del 30 de marzo de 2020 en el cual se impartieron instrucciones para el cumplimiento del Aislamiento Preventivo Obligatorio de 19 días en todo el territorio colombiano a partir del 25 de marzo, en este sentido, se realizaron actividades directas con las comunidades hasta el 24 de marzo del año en curso, y se inició la realización de labores administrativas.</t>
  </si>
  <si>
    <t>Mediante la Resolución 00780 de 27 abril de 2020 se reactivó la operación del Programa ReSA, a través de diversos medios tecnológicos y cumplimiento del protocolo de Bioseguridad de la entidad. Asimismo, se buscó la concertación con las autoridades tradicionales, comunidades campesinas y la presentación de protocolos ante las autoridades municipales para reactivar las acciones del programa en los territorios. En este sentido, se realizó la entrega de los prototipos de insumos para el montaje de las unidades de producción agrícola, caprina, cuyes y piscícola a un 90% de los hogares participantes, así como con las entregas de los elementos de hábitos y estilos de vida saludable. Se vienen desarrollando los encuentros y visitas de asistencia técnica a través de video, programas de radio comunitaria y contacto telefónico con los participantes, sin embargo, la crisis de la pandemia ha traído retrasos en el desarrollo del cronograma establecido.</t>
  </si>
  <si>
    <t>Para el primer trimestre vigencia 2020 se reportan 8.221 hogares vinculados que sumado a la vigencia 2019 da un total de 10.712 hogares vinculados en los departamentos correspondientes a las zonas 1, 2, 3 y 4 en la intervención 2019-2020. El cronograma se ha visto afectado por la emergencia sanitaria decretada por el Gobierno nacional que obligó a suspender los contratos con los operadores y revisar las actividades a realizar en territorio. Dicha suspensión se estableció a través de la Resolución 607 de 2020 por parte de Prosperidad Social.</t>
  </si>
  <si>
    <t>Para el cierre del segundo trimestre del año 2020, el programa IRACA reportó 10.131 hogares vinculados que sumado a la vigencia 2019 da un total de 12.531 hogares vinculados en los departamentos correspondientes a las zonas 1, 2, 3 y 4 en la intervención 2019-2020. Por otro lado, tras la entrada al territorio se vio la necesidad de ajustar la microfocalización y distribuir cupos debido al no encontrarse el número de hogares inicialmente reportados. Se continuó con la inscripción de hogares en los municipios con cupos redistribuidos</t>
  </si>
  <si>
    <r>
      <rPr>
        <b/>
        <sz val="14"/>
        <rFont val="Calibri"/>
        <family val="2"/>
        <scheme val="minor"/>
      </rPr>
      <t>Mi Negocio:</t>
    </r>
    <r>
      <rPr>
        <sz val="14"/>
        <rFont val="Calibri"/>
        <family val="2"/>
        <scheme val="minor"/>
      </rPr>
      <t xml:space="preserve"> A través del programa Mi Negocio en la intervención 2019 - 2020, se logró la vinculación de 10.629 emprendedores al presente corte, los cuales se realizan talleres de formación con los emprendedores vinculados al programa. Sin embargo es preciso mencionar que se han dado retiros de manera voluntaria por parte de los participantes.
</t>
    </r>
    <r>
      <rPr>
        <b/>
        <sz val="14"/>
        <rFont val="Calibri"/>
        <family val="2"/>
        <scheme val="minor"/>
      </rPr>
      <t>Emprendimiento Colectivo</t>
    </r>
    <r>
      <rPr>
        <sz val="14"/>
        <rFont val="Calibri"/>
        <family val="2"/>
        <scheme val="minor"/>
      </rPr>
      <t>: Se logró la vinculación del 100% de participantes, es decir, 234.(Al inicio de la operación, fueron vinculadas 156 organizaciones productivas y a partir de la adición, se vincularon 78 organizaciones productivas restantes)
De las 156 organizaciones vinculadas inicialmente, 144 organizaciones cuentan con diagnóstico y mapa de sueños proyectado</t>
    </r>
  </si>
  <si>
    <r>
      <rPr>
        <b/>
        <sz val="14"/>
        <color theme="1"/>
        <rFont val="Calibri"/>
        <family val="2"/>
        <scheme val="minor"/>
      </rPr>
      <t xml:space="preserve">Mi Negocio: </t>
    </r>
    <r>
      <rPr>
        <sz val="14"/>
        <color theme="1"/>
        <rFont val="Calibri"/>
        <family val="2"/>
        <scheme val="minor"/>
      </rPr>
      <t xml:space="preserve">Al 30 de junio de 2020, se terminó la etapa de formación para 10.192 participantes de la intervención de Mi Negocio 2019 - 2020, quienes cumplieron con el 80% de los talleres establecidos en la ruta. Dentro de esta etapa los participantes recibieron talleres de formación en habilidades blandas y de emprendimiento, así como el acompañamiento para el diseño y aprobación de los planes de negocio para capitalizar
</t>
    </r>
    <r>
      <rPr>
        <b/>
        <sz val="14"/>
        <color theme="1"/>
        <rFont val="Calibri"/>
        <family val="2"/>
        <scheme val="minor"/>
      </rPr>
      <t>Emprendimiento Colectivo:</t>
    </r>
    <r>
      <rPr>
        <sz val="14"/>
        <color theme="1"/>
        <rFont val="Calibri"/>
        <family val="2"/>
        <scheme val="minor"/>
      </rPr>
      <t xml:space="preserve"> Para el segundo trimestre de 2020, se caracterizaron y diagnosticaron 234 organizaciones productivas, para realizar un plan de inversión, en pro del fortalecimiento productivo y comercial de las mismas</t>
    </r>
  </si>
  <si>
    <t>A la fecha de corte se han ejecutado 1.269 mejoramientos de vivienda, distribuidos en distribuidos en 20 proyectos y 10 departamentos a saber: ANTIOQUIA, ARAUCA, ATLÁNTICO, BOLÍVAR, CÓRDOBA, CUNDINAMARCA, MAGDALENA, META, SANTANDER, VALLE DEL CAUCA.</t>
  </si>
  <si>
    <t>Se reporta un total de 1.301 mejoramientos de vivienda, correspondiente a igual número de hogares beneficiarios en los departamentos de ANTIOQUIA, ARAUCA, ATLÁNTICO, BOLÍVAR, CÓRDOBA, CUNDINAMARCA, MAGDALENA, META, SANTANDER, VALLE DEL CAUCA, cuyas intervenciones se enmarcan en los objetivos estratégicos para reducir el déficit cualitativo de vivienda (unidades sanitarias, cocinas, habitaciones, pisos y cubiertas). Con ocasión de la emergencia sanitaria por el COVID 19, los proyectos de Mejoramiento de Vivienda quedaron suspendidos durante el segundo trimestre del año, afectando el cumplimiento de los indicadores de viviendas mejoradas; en dicho período se realizaron gestiones conjuntas entre interventorías y contratistas de obra para la aprobación de protocolos de bioseguridad que permitan el reinicio de las obras en todo el territorio nacional.</t>
  </si>
  <si>
    <r>
      <t xml:space="preserve">Se reporta un total de 10,768 hogares vinculados a la intervención VI que recibieron el incentivo monetario del componente "Vivir Mi Casa". En la intervención VII se avanzó en la formulación de los planes de inversión. Sin embargo, el cronograma se ha visto afectado por la emergencia sanitaria decretada por el Gobierno Nacional que obligó a suspender los contratos con los operadores y revisar las actividades a realizar en territorio. Dicha suspensión se estableció a través de la Resolución 607 de 2020 por parte de Prosperidad Social. Respecto a la intervención V, finalizó el año pasado y se encuentra en proceso de liquidación. Los hogares sin pago corresponden a hogares retirados o que incumplieron los requisitos para su entrega. De acuerdo al reporte actualizado de los hogares participantes de la intervención V, se registraron 326 incentivos del componente Vivir Mi Casa pagados a hogares adicionales. Con lo anterior, se cierra la atención de la intervención V. </t>
    </r>
    <r>
      <rPr>
        <sz val="14"/>
        <color rgb="FFFF0000"/>
        <rFont val="Arial"/>
        <family val="2"/>
      </rPr>
      <t/>
    </r>
  </si>
  <si>
    <t xml:space="preserve">Se reporta un total de 10,788 hogares vinculados a la intervención VI que recibieron el incentivo monetario del componente Vivir Mi Casa por valor de $1,400,000.  En la intervención VII, se avanzó en la validación y cargue de incentivos pagados, reportando un total de 10.561 incentivos pagados a hogares beneficiarios de los departamentos de Caldas, La Guajira, Magdalena, Risaralda, Bolívar, Córdoba y Sucre. A partir de la expedición de la Resolución 780 de 2020, se modificaron los planes operativos en territorio de los contratos de los operadores de la intervención VII, expidiendo los otrosí para ajustar las actividades a realizar, de acuerdo a las directrices y protocolos de bioseguridad requeridos frente a la emergencia sanitaria del COVID 19.  De acuerdo al reporte actualizado de los hogares participantes de la intervención V, se registraron 326 incentivos del componente Vivir Mi Casa  pagados a hogares adicionales.  Con lo anterior, se cierra la atención de la intervención V. A la fecha , se reportan 21,675 incentivos del componente Vivir Mi Casa pagados a hogares participantes del programa FEST  y reportados en la vigencia 2020.  </t>
  </si>
  <si>
    <t>31.198</t>
  </si>
  <si>
    <t>31.198 hogares beneficiados con mejoramiento de vivienda indirecto con 20 proyectos terminados:
Enero: 25.601
Febrero: 2.891
Marzo:2.706</t>
  </si>
  <si>
    <t>Para el periodo se reportan 52.640 distribuidos así:
39.640 mejoramientos de vivienda indirectos correspondientes al primer trimestre que no habían sido reportados por pendientes con el acta de terminación de obra.
13.000 mejoramientos de vivienda indirectos correspondientes al segundo trimestre.</t>
  </si>
  <si>
    <t>118 proyectos terminados al corte de marzo en 100 municipios de 21 departamentos</t>
  </si>
  <si>
    <t>18 proyectos terminados con corte a junio en 114 municipios de 22 departamentos</t>
  </si>
  <si>
    <t>Se realizan de manera permanente mesas de trabajo, intercambio de información y cruces de bases de datos con el fin de remitir a la población a los diferentes servicios: ICBF MEN, Ministerio de Agricultura, Ministerio de Vivienda, Colpensiones, Ministerio de Salud, Servicio Público de Empleo, SENA, Registraduría.</t>
  </si>
  <si>
    <t>Durante el segundo trimestre se adelantó la socialización del Convenio tipo a 12 entidades públicas con las cuales se adelanta actualmente articulación  (10 entidades durante el primer trimestre y dos entidades durante el segundo trimestre) .
De estas 12 entidades públicas a la fecha de corte (30 de junio) se estaba avanzando con 4 de estas entidades (Agencia de Desarrollo Rural, Banco Agrario, Min vivienda) Min agricultura) en la formulación del convenio tipo.
De igual forma, con tres de las doce entidades se están construyendo planes de trabajo (ICBF, Min salud y Agencia de Desarrollo Rural) y con 3 entidades más se adelanta construcción de protocolos de articulación (Min Educación, SENA, Ministerio de Vivienda-Viceministerio de aguas).
Se cuenta con el dato de hogares a reportar acumulado a fin de año.</t>
  </si>
  <si>
    <t>Durante el segundo trimestre se adelantó la socialización del Convenio tipo a 12 entidades públicas con las cuales se adelanta actualmente articulación  (10 entidades durante el primer trimestre y dos entidades durante el segundo trimestre) .
De estas 12 entidades públicas a la fecha de corte (30 de junio) se estaba avanzando con 4 de estas entidades (Agencia de Desarrollo Rural, Banco Agrario, Min vivienda) Min agricultura) en la formulación del convenio tipo.
De igual forma, con tres de las doce entidades se están construyendo planes de trabajo (ICBF, Min Salud y Agencia de Desarrollo Rural) y con 3 entidades más se adelanta construcción de protocolos de articulación (Min Educación, SENA, Ministerio de Vivienda-Viceministerio de aguas).
 Se cuenta con el dato de servicios a reportar acumulado a fin de año.</t>
  </si>
  <si>
    <t xml:space="preserve"> Se firmó el Convenio Interadministrativo No 143, celebrado entre el Departamento Administrativo para la Prosperidad Social y la Unidad  Administrativa Especial del Servicio Público de Empleo 
Durante el primer trimestre se dio la firma del acuerdo especial para la implementación de acuerdos de pago por resultados entre Prosperidad Social y el Banco Interamericano de Desarrollo (BID).
</t>
  </si>
  <si>
    <t>En el marco del Convenio Interadministrativo No 256 suscrito entre Prosperidad Social y Ministerio del Trabajo, el GIT Empleabilidad concertó un plan de trabajo para la vigencia 2020 con el objeto de realizar acciones articuladas para mejorar el acceso de la población vulnerable colombiana al modelo de inclusión laboral.
Plan de trabajo suscrito con la Fundación Zona de Franca de Bogotá. 
Plan de trabajo suscrito con la Agencia de Empleo de CAFAM.
Plan de trabajo suscrito con el Ministerio de Agricultura.</t>
  </si>
  <si>
    <t>El sistema de Información que se encuentra interoperando a la fecha con equidad Digital es el de UNIDOS.</t>
  </si>
  <si>
    <t xml:space="preserve">Se cargaron en llave Maestra la información de 13 programas del ICBF. </t>
  </si>
  <si>
    <t>Se cargó en llave Maestra la información de 14 programas adicionales a los inicialmente cargados del ICBF, llegando a 27.</t>
  </si>
  <si>
    <t xml:space="preserve">No aplica </t>
  </si>
  <si>
    <t>El indicador FURAG es anual. Por tanto proceden reportes trimestrales. El resultado del avance en la vigencia 2020 será publicado en 2021.</t>
  </si>
  <si>
    <t>No aplica</t>
  </si>
  <si>
    <t xml:space="preserve">Ejecutado  a DIC 2019 
Reporte cuantitativo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</si>
</sst>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_(* #,##0.0_);_(* \(#,##0.0\);_(* &quot;-&quot;??_);_(@_)"/>
  </numFmts>
  <fonts count="29" x14ac:knownFonts="1">
    <font>
      <sz val="11"/>
      <color theme="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sz val="16"/>
      <color theme="1"/>
      <name val="Arial"/>
      <family val="2"/>
    </font>
    <font>
      <b/>
      <sz val="16"/>
      <color theme="0"/>
      <name val="Arial"/>
      <family val="2"/>
    </font>
    <font>
      <sz val="16"/>
      <color rgb="FF000000"/>
      <name val="Arial"/>
      <family val="2"/>
    </font>
    <font>
      <sz val="16"/>
      <name val="Arial"/>
      <family val="2"/>
    </font>
    <font>
      <b/>
      <sz val="24"/>
      <color theme="1"/>
      <name val="Calibri"/>
      <family val="2"/>
      <scheme val="minor"/>
    </font>
    <font>
      <sz val="14"/>
      <color theme="1"/>
      <name val="Arial"/>
      <family val="2"/>
    </font>
    <font>
      <b/>
      <sz val="9"/>
      <color indexed="81"/>
      <name val="Tahoma"/>
      <family val="2"/>
    </font>
    <font>
      <b/>
      <sz val="16"/>
      <color theme="1"/>
      <name val="Arial"/>
      <family val="2"/>
    </font>
    <font>
      <b/>
      <sz val="16"/>
      <color theme="1"/>
      <name val="Calibri"/>
      <family val="2"/>
      <scheme val="minor"/>
    </font>
    <font>
      <sz val="9"/>
      <color indexed="81"/>
      <name val="Tahoma"/>
      <family val="2"/>
    </font>
    <font>
      <b/>
      <sz val="14"/>
      <color theme="0"/>
      <name val="Arial"/>
      <family val="2"/>
    </font>
    <font>
      <sz val="11"/>
      <color rgb="FF2F5597"/>
      <name val="Calibri"/>
      <family val="2"/>
      <scheme val="minor"/>
    </font>
    <font>
      <i/>
      <sz val="11"/>
      <color rgb="FF2F5597"/>
      <name val="Calibri"/>
      <family val="2"/>
      <scheme val="minor"/>
    </font>
    <font>
      <sz val="12"/>
      <color rgb="FF000000"/>
      <name val="Arial"/>
      <family val="2"/>
    </font>
    <font>
      <sz val="12"/>
      <color theme="1"/>
      <name val="Arial"/>
      <family val="2"/>
    </font>
    <font>
      <sz val="9"/>
      <color theme="1"/>
      <name val="Arial"/>
      <family val="2"/>
    </font>
    <font>
      <b/>
      <sz val="8"/>
      <color rgb="FF000000"/>
      <name val="Tahoma"/>
      <family val="2"/>
    </font>
    <font>
      <sz val="7"/>
      <color rgb="FF000000"/>
      <name val="Tahoma"/>
      <family val="2"/>
    </font>
    <font>
      <sz val="14"/>
      <color rgb="FFFF0000"/>
      <name val="Calibri"/>
      <family val="2"/>
      <scheme val="minor"/>
    </font>
    <font>
      <sz val="14"/>
      <color rgb="FFFF0000"/>
      <name val="Arial"/>
      <family val="2"/>
    </font>
    <font>
      <sz val="14"/>
      <name val="Calibri"/>
      <family val="2"/>
      <scheme val="minor"/>
    </font>
    <font>
      <b/>
      <sz val="14"/>
      <name val="Calibri"/>
      <family val="2"/>
      <scheme val="minor"/>
    </font>
    <font>
      <b/>
      <sz val="14"/>
      <color theme="1"/>
      <name val="Calibri"/>
      <family val="2"/>
      <scheme val="minor"/>
    </font>
    <font>
      <b/>
      <sz val="16"/>
      <color theme="0"/>
      <name val="Calibri"/>
      <family val="2"/>
      <scheme val="minor"/>
    </font>
    <font>
      <sz val="16"/>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rgb="FFD9E1F2"/>
        <bgColor rgb="FF000000"/>
      </patternFill>
    </fill>
    <fill>
      <patternFill patternType="solid">
        <fgColor rgb="FFFFFFFF"/>
        <bgColor rgb="FFFFFFFF"/>
      </patternFill>
    </fill>
    <fill>
      <patternFill patternType="solid">
        <fgColor rgb="FFC0C0C0"/>
        <bgColor rgb="FFC0C0C0"/>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70">
    <xf numFmtId="0" fontId="0" fillId="0" borderId="0" xfId="0"/>
    <xf numFmtId="167" fontId="6" fillId="0" borderId="1" xfId="1" applyNumberFormat="1" applyFont="1" applyBorder="1" applyAlignment="1" applyProtection="1">
      <alignment horizontal="center" vertical="center" wrapText="1"/>
      <protection locked="0"/>
    </xf>
    <xf numFmtId="0" fontId="2" fillId="0" borderId="0" xfId="0" applyFont="1" applyAlignment="1" applyProtection="1">
      <alignment wrapText="1"/>
      <protection locked="0"/>
    </xf>
    <xf numFmtId="0" fontId="3" fillId="0" borderId="0" xfId="0" applyFont="1" applyAlignment="1" applyProtection="1">
      <alignment horizontal="center" vertical="center" wrapText="1"/>
      <protection locked="0"/>
    </xf>
    <xf numFmtId="167" fontId="3" fillId="0" borderId="0" xfId="1" applyNumberFormat="1" applyFont="1" applyAlignment="1" applyProtection="1">
      <alignment horizontal="center" vertical="center"/>
      <protection locked="0"/>
    </xf>
    <xf numFmtId="167" fontId="3" fillId="0" borderId="0" xfId="1" applyNumberFormat="1" applyFont="1" applyProtection="1">
      <protection locked="0"/>
    </xf>
    <xf numFmtId="0" fontId="2" fillId="0" borderId="0" xfId="0" applyFont="1" applyProtection="1">
      <protection locked="0"/>
    </xf>
    <xf numFmtId="0" fontId="5" fillId="2" borderId="6" xfId="0" applyFont="1" applyFill="1" applyBorder="1" applyAlignment="1" applyProtection="1">
      <alignment horizontal="center" vertical="center" wrapText="1"/>
      <protection locked="0"/>
    </xf>
    <xf numFmtId="1" fontId="5" fillId="2" borderId="7"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Protection="1">
      <protection locked="0"/>
    </xf>
    <xf numFmtId="0" fontId="2" fillId="0" borderId="0" xfId="0" applyFont="1" applyAlignment="1" applyProtection="1">
      <alignment vertical="center"/>
      <protection locked="0"/>
    </xf>
    <xf numFmtId="167" fontId="7" fillId="0" borderId="1" xfId="1" applyNumberFormat="1" applyFont="1" applyBorder="1" applyAlignment="1" applyProtection="1">
      <alignment horizontal="right" vertical="center" wrapText="1"/>
      <protection locked="0"/>
    </xf>
    <xf numFmtId="167" fontId="7" fillId="0" borderId="9" xfId="1" applyNumberFormat="1" applyFont="1" applyBorder="1" applyAlignment="1" applyProtection="1">
      <alignment horizontal="right" vertical="center" wrapText="1"/>
      <protection locked="0"/>
    </xf>
    <xf numFmtId="0" fontId="9" fillId="0" borderId="0" xfId="0" applyFont="1" applyProtection="1">
      <protection locked="0"/>
    </xf>
    <xf numFmtId="0" fontId="6" fillId="0" borderId="8"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167" fontId="4" fillId="0" borderId="1" xfId="1" applyNumberFormat="1" applyFont="1" applyBorder="1" applyAlignment="1" applyProtection="1">
      <alignment vertical="center" wrapText="1"/>
      <protection locked="0"/>
    </xf>
    <xf numFmtId="167" fontId="6" fillId="0" borderId="1" xfId="1" applyNumberFormat="1" applyFont="1" applyBorder="1" applyAlignment="1" applyProtection="1">
      <alignment horizontal="right" vertical="center" wrapText="1"/>
      <protection locked="0"/>
    </xf>
    <xf numFmtId="0" fontId="4" fillId="0" borderId="0" xfId="0" applyFont="1" applyProtection="1">
      <protection locked="0"/>
    </xf>
    <xf numFmtId="0" fontId="7" fillId="0" borderId="8" xfId="0" applyFont="1" applyBorder="1" applyAlignment="1" applyProtection="1">
      <alignment horizontal="left" vertical="center" wrapText="1"/>
      <protection locked="0"/>
    </xf>
    <xf numFmtId="0" fontId="3" fillId="0" borderId="0" xfId="0" applyFont="1" applyAlignment="1" applyProtection="1">
      <alignment vertical="center" wrapText="1"/>
      <protection locked="0"/>
    </xf>
    <xf numFmtId="167" fontId="3" fillId="0" borderId="0" xfId="1" applyNumberFormat="1" applyFont="1" applyAlignment="1" applyProtection="1">
      <alignment vertical="center"/>
      <protection locked="0"/>
    </xf>
    <xf numFmtId="167" fontId="4" fillId="0" borderId="1" xfId="1" applyNumberFormat="1" applyFont="1" applyBorder="1" applyAlignment="1" applyProtection="1">
      <alignment horizontal="right" vertical="center" wrapText="1"/>
      <protection locked="0"/>
    </xf>
    <xf numFmtId="167" fontId="4" fillId="0" borderId="1" xfId="1" applyNumberFormat="1" applyFont="1" applyBorder="1" applyAlignment="1" applyProtection="1">
      <alignment horizontal="center" vertical="center" wrapText="1"/>
      <protection locked="0"/>
    </xf>
    <xf numFmtId="167" fontId="4" fillId="0" borderId="9" xfId="1" applyNumberFormat="1" applyFont="1" applyBorder="1" applyAlignment="1" applyProtection="1">
      <alignment vertical="center" wrapText="1"/>
      <protection locked="0"/>
    </xf>
    <xf numFmtId="167" fontId="7" fillId="0" borderId="1" xfId="1" applyNumberFormat="1" applyFont="1" applyBorder="1" applyAlignment="1" applyProtection="1">
      <alignment vertical="center" wrapText="1"/>
      <protection locked="0"/>
    </xf>
    <xf numFmtId="167" fontId="7" fillId="0" borderId="9" xfId="1" applyNumberFormat="1" applyFont="1" applyBorder="1" applyAlignment="1" applyProtection="1">
      <alignment vertical="center" wrapText="1"/>
      <protection locked="0"/>
    </xf>
    <xf numFmtId="14" fontId="3" fillId="0" borderId="0" xfId="0" applyNumberFormat="1" applyFont="1" applyAlignment="1" applyProtection="1">
      <alignment horizontal="center" vertical="center" wrapText="1"/>
      <protection locked="0"/>
    </xf>
    <xf numFmtId="167" fontId="4" fillId="0" borderId="1" xfId="1" applyNumberFormat="1" applyFont="1" applyFill="1" applyBorder="1" applyAlignment="1" applyProtection="1">
      <alignment horizontal="center" vertical="center"/>
      <protection locked="0"/>
    </xf>
    <xf numFmtId="167" fontId="4" fillId="0" borderId="1" xfId="1" applyNumberFormat="1" applyFont="1" applyFill="1" applyBorder="1" applyAlignment="1" applyProtection="1">
      <alignment vertical="center"/>
      <protection locked="0"/>
    </xf>
    <xf numFmtId="167" fontId="4" fillId="0" borderId="9" xfId="1" applyNumberFormat="1" applyFont="1" applyFill="1" applyBorder="1" applyAlignment="1" applyProtection="1">
      <alignment vertical="center"/>
      <protection locked="0"/>
    </xf>
    <xf numFmtId="0" fontId="3" fillId="0" borderId="0" xfId="0" applyFont="1" applyFill="1" applyProtection="1">
      <protection locked="0"/>
    </xf>
    <xf numFmtId="0" fontId="4" fillId="0" borderId="8"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167" fontId="6" fillId="0" borderId="1" xfId="1" applyNumberFormat="1" applyFont="1" applyFill="1" applyBorder="1" applyAlignment="1" applyProtection="1">
      <alignment horizontal="right" vertical="center" wrapText="1"/>
      <protection locked="0"/>
    </xf>
    <xf numFmtId="0" fontId="6" fillId="0" borderId="8" xfId="0" applyFont="1" applyFill="1" applyBorder="1" applyAlignment="1" applyProtection="1">
      <alignment vertical="center" wrapText="1"/>
      <protection locked="0"/>
    </xf>
    <xf numFmtId="167" fontId="4" fillId="0" borderId="1" xfId="1" applyNumberFormat="1" applyFont="1" applyFill="1" applyBorder="1" applyAlignment="1" applyProtection="1">
      <alignment horizontal="right" vertical="center" wrapText="1"/>
      <protection locked="0"/>
    </xf>
    <xf numFmtId="1" fontId="5" fillId="0" borderId="0" xfId="1" applyNumberFormat="1" applyFont="1" applyFill="1" applyBorder="1" applyAlignment="1" applyProtection="1">
      <alignment horizontal="center" vertical="center" wrapText="1"/>
      <protection locked="0"/>
    </xf>
    <xf numFmtId="168" fontId="4" fillId="0" borderId="0" xfId="3" applyNumberFormat="1" applyFont="1" applyFill="1" applyBorder="1" applyAlignment="1" applyProtection="1">
      <alignment vertical="center"/>
      <protection locked="0"/>
    </xf>
    <xf numFmtId="0" fontId="2" fillId="0" borderId="0" xfId="0" applyFont="1" applyFill="1" applyBorder="1" applyProtection="1">
      <protection locked="0"/>
    </xf>
    <xf numFmtId="0" fontId="4" fillId="0" borderId="8" xfId="0" applyFont="1" applyBorder="1" applyAlignment="1" applyProtection="1">
      <alignment horizontal="left" vertical="center" wrapText="1"/>
      <protection locked="0"/>
    </xf>
    <xf numFmtId="0" fontId="7" fillId="0" borderId="1" xfId="2"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7" fontId="5" fillId="2" borderId="0" xfId="1" applyNumberFormat="1" applyFont="1" applyFill="1" applyBorder="1" applyAlignment="1" applyProtection="1">
      <alignment horizontal="center" vertical="center" wrapText="1"/>
      <protection locked="0"/>
    </xf>
    <xf numFmtId="1" fontId="5" fillId="2" borderId="0" xfId="1" applyNumberFormat="1" applyFont="1" applyFill="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169" fontId="4" fillId="0" borderId="17" xfId="1" applyNumberFormat="1" applyFont="1" applyBorder="1" applyAlignment="1" applyProtection="1">
      <alignment horizontal="right" vertical="center" wrapText="1"/>
      <protection locked="0"/>
    </xf>
    <xf numFmtId="167" fontId="4" fillId="0" borderId="17" xfId="1" applyNumberFormat="1" applyFont="1" applyBorder="1" applyAlignment="1" applyProtection="1">
      <alignment horizontal="right" vertical="center" wrapText="1"/>
      <protection locked="0"/>
    </xf>
    <xf numFmtId="0" fontId="15" fillId="0" borderId="0" xfId="0" applyFont="1" applyAlignment="1">
      <alignment vertical="center"/>
    </xf>
    <xf numFmtId="0" fontId="16" fillId="0" borderId="0" xfId="0" applyFont="1" applyAlignment="1">
      <alignment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0" borderId="0" xfId="0" applyFont="1" applyAlignment="1" applyProtection="1">
      <alignment wrapText="1"/>
      <protection locked="0"/>
    </xf>
    <xf numFmtId="167" fontId="3" fillId="0" borderId="0" xfId="0" applyNumberFormat="1" applyFont="1" applyAlignment="1" applyProtection="1">
      <alignment wrapText="1"/>
      <protection locked="0"/>
    </xf>
    <xf numFmtId="0" fontId="3" fillId="0" borderId="0" xfId="0" applyFont="1" applyAlignment="1" applyProtection="1">
      <alignment wrapText="1"/>
      <protection locked="0"/>
    </xf>
    <xf numFmtId="0" fontId="3" fillId="0" borderId="0" xfId="0" applyFont="1" applyFill="1" applyAlignment="1" applyProtection="1">
      <alignment wrapText="1"/>
      <protection locked="0"/>
    </xf>
    <xf numFmtId="0" fontId="4" fillId="0" borderId="0" xfId="0" applyFont="1" applyAlignment="1" applyProtection="1">
      <alignment wrapText="1"/>
      <protection locked="0"/>
    </xf>
    <xf numFmtId="0" fontId="18" fillId="0" borderId="1" xfId="0" applyFont="1" applyBorder="1" applyAlignment="1" applyProtection="1">
      <alignment horizontal="left" vertical="center" wrapText="1"/>
      <protection locked="0"/>
    </xf>
    <xf numFmtId="1" fontId="4" fillId="0" borderId="17" xfId="1" applyNumberFormat="1" applyFont="1" applyFill="1" applyBorder="1" applyAlignment="1" applyProtection="1">
      <alignment horizontal="center" vertical="center"/>
      <protection locked="0"/>
    </xf>
    <xf numFmtId="0" fontId="3" fillId="4" borderId="0" xfId="0" applyFont="1" applyFill="1" applyAlignment="1" applyProtection="1">
      <alignment horizontal="center" vertical="center" wrapText="1"/>
      <protection locked="0"/>
    </xf>
    <xf numFmtId="167" fontId="3" fillId="4" borderId="0" xfId="1" applyNumberFormat="1" applyFont="1" applyFill="1" applyAlignment="1" applyProtection="1">
      <alignment horizontal="center" vertical="center"/>
      <protection locked="0"/>
    </xf>
    <xf numFmtId="167" fontId="3" fillId="4" borderId="0" xfId="1" applyNumberFormat="1" applyFont="1" applyFill="1" applyProtection="1">
      <protection locked="0"/>
    </xf>
    <xf numFmtId="0" fontId="2" fillId="0" borderId="0" xfId="0" applyFont="1" applyFill="1" applyProtection="1">
      <protection locked="0"/>
    </xf>
    <xf numFmtId="0" fontId="9" fillId="0" borderId="0" xfId="0" applyFont="1" applyFill="1" applyProtection="1">
      <protection locked="0"/>
    </xf>
    <xf numFmtId="0" fontId="2" fillId="0" borderId="0" xfId="0" applyFont="1" applyFill="1" applyAlignment="1" applyProtection="1">
      <alignment vertical="center"/>
      <protection locked="0"/>
    </xf>
    <xf numFmtId="0" fontId="4" fillId="0" borderId="0" xfId="0" applyFont="1" applyFill="1" applyProtection="1">
      <protection locked="0"/>
    </xf>
    <xf numFmtId="167" fontId="4" fillId="0" borderId="1" xfId="1" applyNumberFormat="1"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alignment vertical="center"/>
      <protection locked="0"/>
    </xf>
    <xf numFmtId="3" fontId="7"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3" fillId="0" borderId="0" xfId="0" applyFont="1" applyFill="1" applyBorder="1" applyProtection="1">
      <protection locked="0"/>
    </xf>
    <xf numFmtId="167" fontId="9" fillId="0" borderId="1" xfId="1" applyNumberFormat="1" applyFont="1" applyFill="1" applyBorder="1" applyAlignment="1" applyProtection="1">
      <alignment vertical="center"/>
      <protection locked="0"/>
    </xf>
    <xf numFmtId="167" fontId="7" fillId="0" borderId="1" xfId="1" applyNumberFormat="1" applyFont="1" applyFill="1" applyBorder="1" applyAlignment="1" applyProtection="1">
      <alignment vertical="center"/>
      <protection locked="0"/>
    </xf>
    <xf numFmtId="0" fontId="19" fillId="0" borderId="0" xfId="0" applyFont="1" applyAlignment="1" applyProtection="1">
      <alignment wrapText="1"/>
      <protection locked="0"/>
    </xf>
    <xf numFmtId="167" fontId="7" fillId="0" borderId="9" xfId="1" applyNumberFormat="1" applyFont="1" applyFill="1" applyBorder="1" applyAlignment="1" applyProtection="1">
      <alignment vertical="center"/>
      <protection locked="0"/>
    </xf>
    <xf numFmtId="167" fontId="4" fillId="0" borderId="9" xfId="1" applyNumberFormat="1" applyFont="1" applyFill="1" applyBorder="1" applyAlignment="1" applyProtection="1">
      <alignment horizontal="right" vertical="center" wrapText="1"/>
      <protection locked="0"/>
    </xf>
    <xf numFmtId="3" fontId="4" fillId="0" borderId="1" xfId="1" applyNumberFormat="1" applyFont="1" applyFill="1" applyBorder="1" applyAlignment="1" applyProtection="1">
      <alignment horizontal="right" vertical="center" wrapText="1"/>
      <protection locked="0"/>
    </xf>
    <xf numFmtId="3" fontId="4" fillId="0" borderId="9" xfId="1" applyNumberFormat="1" applyFont="1" applyFill="1" applyBorder="1" applyAlignment="1" applyProtection="1">
      <alignment horizontal="right" vertical="center" wrapText="1"/>
      <protection locked="0"/>
    </xf>
    <xf numFmtId="167" fontId="3" fillId="0" borderId="0" xfId="0" applyNumberFormat="1" applyFont="1" applyFill="1" applyAlignment="1" applyProtection="1">
      <alignment wrapText="1"/>
      <protection locked="0"/>
    </xf>
    <xf numFmtId="1" fontId="5" fillId="5" borderId="0" xfId="1" applyNumberFormat="1" applyFont="1" applyFill="1" applyBorder="1" applyAlignment="1" applyProtection="1">
      <alignment horizontal="center" vertical="center" wrapText="1"/>
      <protection locked="0"/>
    </xf>
    <xf numFmtId="167" fontId="4" fillId="5" borderId="1" xfId="1" applyNumberFormat="1" applyFont="1" applyFill="1" applyBorder="1" applyAlignment="1" applyProtection="1">
      <alignment horizontal="center" vertical="center"/>
      <protection locked="0"/>
    </xf>
    <xf numFmtId="0" fontId="18" fillId="0" borderId="1" xfId="0" applyFont="1" applyFill="1" applyBorder="1" applyAlignment="1">
      <alignment vertical="center" wrapText="1"/>
    </xf>
    <xf numFmtId="167" fontId="4" fillId="0" borderId="1" xfId="1" applyNumberFormat="1" applyFont="1" applyFill="1" applyBorder="1" applyAlignment="1" applyProtection="1">
      <alignment horizontal="center" vertical="center" wrapText="1"/>
      <protection locked="0"/>
    </xf>
    <xf numFmtId="167" fontId="4" fillId="5" borderId="1" xfId="1" applyNumberFormat="1" applyFont="1" applyFill="1" applyBorder="1" applyAlignment="1" applyProtection="1">
      <alignment horizontal="center" vertical="center" wrapText="1"/>
      <protection locked="0"/>
    </xf>
    <xf numFmtId="167" fontId="4" fillId="0" borderId="9" xfId="1" applyNumberFormat="1" applyFont="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5" borderId="1" xfId="0" applyFont="1" applyFill="1" applyBorder="1" applyAlignment="1">
      <alignment horizontal="right" vertical="center" wrapText="1"/>
    </xf>
    <xf numFmtId="0" fontId="6" fillId="4" borderId="8" xfId="0" applyFont="1" applyFill="1" applyBorder="1" applyAlignment="1" applyProtection="1">
      <alignment vertical="center" wrapText="1"/>
      <protection locked="0"/>
    </xf>
    <xf numFmtId="0" fontId="18" fillId="4" borderId="1" xfId="0" applyFont="1" applyFill="1" applyBorder="1" applyAlignment="1" applyProtection="1">
      <alignment horizontal="left" vertical="center" wrapText="1"/>
      <protection locked="0"/>
    </xf>
    <xf numFmtId="167" fontId="6" fillId="4" borderId="1" xfId="1" applyNumberFormat="1" applyFont="1" applyFill="1" applyBorder="1" applyAlignment="1" applyProtection="1">
      <alignment horizontal="center" vertical="center" wrapText="1"/>
      <protection locked="0"/>
    </xf>
    <xf numFmtId="167" fontId="6" fillId="4" borderId="1" xfId="1" applyNumberFormat="1" applyFont="1" applyFill="1" applyBorder="1" applyAlignment="1" applyProtection="1">
      <alignment horizontal="right" vertical="center" wrapText="1"/>
      <protection locked="0"/>
    </xf>
    <xf numFmtId="0" fontId="6" fillId="4" borderId="8" xfId="0" applyFont="1" applyFill="1" applyBorder="1" applyAlignment="1">
      <alignment vertical="center" wrapText="1"/>
    </xf>
    <xf numFmtId="0" fontId="17" fillId="4" borderId="1" xfId="0" applyFont="1" applyFill="1" applyBorder="1" applyAlignment="1">
      <alignment vertical="center" wrapText="1"/>
    </xf>
    <xf numFmtId="167" fontId="6" fillId="4" borderId="1" xfId="1" applyNumberFormat="1" applyFont="1" applyFill="1" applyBorder="1" applyAlignment="1">
      <alignment horizontal="center" vertical="center" wrapText="1"/>
    </xf>
    <xf numFmtId="167" fontId="6" fillId="4" borderId="1" xfId="1" applyNumberFormat="1" applyFont="1" applyFill="1" applyBorder="1" applyAlignment="1">
      <alignment vertical="center" wrapText="1"/>
    </xf>
    <xf numFmtId="167" fontId="4" fillId="4" borderId="1" xfId="1" applyNumberFormat="1" applyFont="1" applyFill="1" applyBorder="1" applyAlignment="1" applyProtection="1">
      <alignment horizontal="center" vertical="center"/>
      <protection locked="0"/>
    </xf>
    <xf numFmtId="0" fontId="20" fillId="0" borderId="21" xfId="0" applyFont="1" applyBorder="1" applyAlignment="1">
      <alignment horizontal="center" vertical="center" wrapText="1" readingOrder="1"/>
    </xf>
    <xf numFmtId="0" fontId="20" fillId="6" borderId="21" xfId="0" applyFont="1" applyFill="1" applyBorder="1" applyAlignment="1">
      <alignment horizontal="center" vertical="center" wrapText="1" readingOrder="1"/>
    </xf>
    <xf numFmtId="0" fontId="21" fillId="7" borderId="21" xfId="0" applyFont="1" applyFill="1" applyBorder="1" applyAlignment="1">
      <alignment vertical="center" wrapText="1" readingOrder="1"/>
    </xf>
    <xf numFmtId="0" fontId="21" fillId="7" borderId="21" xfId="0" applyFont="1" applyFill="1" applyBorder="1" applyAlignment="1">
      <alignment horizontal="center" vertical="center" wrapText="1" readingOrder="1"/>
    </xf>
    <xf numFmtId="0" fontId="21" fillId="7" borderId="21" xfId="0" applyFont="1" applyFill="1" applyBorder="1" applyAlignment="1">
      <alignment horizontal="right" vertical="center" wrapText="1" readingOrder="1"/>
    </xf>
    <xf numFmtId="0" fontId="21" fillId="7" borderId="21" xfId="0" applyFont="1" applyFill="1" applyBorder="1" applyAlignment="1">
      <alignment horizontal="justify" vertical="top" wrapText="1" readingOrder="1"/>
    </xf>
    <xf numFmtId="0" fontId="21" fillId="8" borderId="21" xfId="0" applyFont="1" applyFill="1" applyBorder="1" applyAlignment="1">
      <alignment vertical="center" wrapText="1" readingOrder="1"/>
    </xf>
    <xf numFmtId="0" fontId="21" fillId="8" borderId="21" xfId="0" applyFont="1" applyFill="1" applyBorder="1" applyAlignment="1">
      <alignment horizontal="center" vertical="center" wrapText="1" readingOrder="1"/>
    </xf>
    <xf numFmtId="4" fontId="21" fillId="8" borderId="21" xfId="0" applyNumberFormat="1" applyFont="1" applyFill="1" applyBorder="1" applyAlignment="1">
      <alignment horizontal="right" vertical="center" wrapText="1" readingOrder="1"/>
    </xf>
    <xf numFmtId="0" fontId="21" fillId="8" borderId="21" xfId="0" applyFont="1" applyFill="1" applyBorder="1" applyAlignment="1">
      <alignment horizontal="right" vertical="center" wrapText="1" readingOrder="1"/>
    </xf>
    <xf numFmtId="0" fontId="21" fillId="8" borderId="21" xfId="0" applyFont="1" applyFill="1" applyBorder="1" applyAlignment="1">
      <alignment horizontal="justify" vertical="top" wrapText="1" readingOrder="1"/>
    </xf>
    <xf numFmtId="4" fontId="21" fillId="7" borderId="21" xfId="0" applyNumberFormat="1" applyFont="1" applyFill="1" applyBorder="1" applyAlignment="1">
      <alignment horizontal="right" vertical="center" wrapText="1" readingOrder="1"/>
    </xf>
    <xf numFmtId="0" fontId="18" fillId="9" borderId="1" xfId="0" applyFont="1" applyFill="1" applyBorder="1" applyAlignment="1" applyProtection="1">
      <alignment horizontal="left" vertical="center" wrapText="1"/>
      <protection locked="0"/>
    </xf>
    <xf numFmtId="167" fontId="4" fillId="9" borderId="1" xfId="1" applyNumberFormat="1" applyFont="1" applyFill="1" applyBorder="1" applyAlignment="1" applyProtection="1">
      <alignment horizontal="right" vertical="center"/>
      <protection locked="0"/>
    </xf>
    <xf numFmtId="167" fontId="4" fillId="9" borderId="1" xfId="1" applyNumberFormat="1" applyFont="1" applyFill="1" applyBorder="1" applyAlignment="1" applyProtection="1">
      <alignment horizontal="center" vertical="center"/>
      <protection locked="0"/>
    </xf>
    <xf numFmtId="167" fontId="4" fillId="9" borderId="10" xfId="1" applyNumberFormat="1" applyFont="1" applyFill="1" applyBorder="1" applyAlignment="1" applyProtection="1">
      <alignment horizontal="center" vertical="center"/>
      <protection locked="0"/>
    </xf>
    <xf numFmtId="167" fontId="4" fillId="9" borderId="10" xfId="1" applyNumberFormat="1" applyFont="1" applyFill="1" applyBorder="1" applyAlignment="1" applyProtection="1">
      <alignment vertical="center"/>
      <protection locked="0"/>
    </xf>
    <xf numFmtId="167" fontId="4" fillId="9" borderId="1" xfId="1" applyNumberFormat="1" applyFont="1" applyFill="1" applyBorder="1" applyAlignment="1" applyProtection="1">
      <alignment vertical="center"/>
      <protection locked="0"/>
    </xf>
    <xf numFmtId="0" fontId="3" fillId="0" borderId="0" xfId="0" applyFont="1" applyFill="1" applyAlignment="1" applyProtection="1">
      <alignment horizontal="justify" vertical="top" wrapText="1"/>
      <protection locked="0"/>
    </xf>
    <xf numFmtId="0" fontId="2" fillId="3" borderId="1" xfId="0" applyFont="1" applyFill="1" applyBorder="1" applyAlignment="1" applyProtection="1">
      <alignment horizontal="justify" vertical="top" wrapText="1"/>
      <protection locked="0"/>
    </xf>
    <xf numFmtId="167" fontId="4" fillId="0" borderId="1" xfId="1" applyNumberFormat="1" applyFont="1" applyFill="1" applyBorder="1" applyAlignment="1" applyProtection="1">
      <alignment horizontal="justify" vertical="top" wrapText="1"/>
      <protection locked="0"/>
    </xf>
    <xf numFmtId="0" fontId="24" fillId="5" borderId="1" xfId="0" applyNumberFormat="1" applyFont="1" applyFill="1" applyBorder="1" applyAlignment="1">
      <alignment horizontal="center" vertical="center" wrapText="1"/>
    </xf>
    <xf numFmtId="3" fontId="24" fillId="3" borderId="1" xfId="0" applyNumberFormat="1" applyFont="1" applyFill="1" applyBorder="1" applyAlignment="1">
      <alignment horizontal="justify" vertical="top" wrapText="1"/>
    </xf>
    <xf numFmtId="0" fontId="24" fillId="5" borderId="1" xfId="4" applyNumberFormat="1" applyFont="1" applyFill="1" applyBorder="1" applyAlignment="1">
      <alignment horizontal="center" vertical="center" wrapText="1"/>
    </xf>
    <xf numFmtId="49" fontId="24" fillId="5" borderId="1" xfId="4" applyNumberFormat="1"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2" fillId="5" borderId="1" xfId="4"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3" fontId="2" fillId="3" borderId="1" xfId="0" applyNumberFormat="1" applyFont="1" applyFill="1" applyBorder="1" applyAlignment="1">
      <alignment horizontal="justify" vertical="top" wrapText="1"/>
    </xf>
    <xf numFmtId="3" fontId="2" fillId="5" borderId="1" xfId="0" applyNumberFormat="1" applyFont="1" applyFill="1" applyBorder="1" applyAlignment="1">
      <alignment horizontal="center" vertical="center" wrapText="1"/>
    </xf>
    <xf numFmtId="1" fontId="27" fillId="5" borderId="1" xfId="1" applyNumberFormat="1"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49" fontId="28" fillId="5" borderId="1" xfId="0" applyNumberFormat="1" applyFont="1" applyFill="1" applyBorder="1" applyAlignment="1">
      <alignment horizontal="center" vertical="center" wrapText="1"/>
    </xf>
    <xf numFmtId="3" fontId="28" fillId="5" borderId="1" xfId="0" applyNumberFormat="1" applyFont="1" applyFill="1" applyBorder="1" applyAlignment="1">
      <alignment horizontal="center" vertical="center" wrapText="1"/>
    </xf>
    <xf numFmtId="0" fontId="2" fillId="5" borderId="1" xfId="0" applyFont="1" applyFill="1" applyBorder="1" applyAlignment="1" applyProtection="1">
      <alignment horizontal="center" vertical="center"/>
      <protection locked="0"/>
    </xf>
    <xf numFmtId="49" fontId="24" fillId="5" borderId="1" xfId="0" applyNumberFormat="1" applyFont="1" applyFill="1" applyBorder="1" applyAlignment="1">
      <alignment horizontal="center" vertical="center" wrapText="1"/>
    </xf>
    <xf numFmtId="167" fontId="2" fillId="5" borderId="22" xfId="1" applyNumberFormat="1" applyFont="1" applyFill="1" applyBorder="1" applyAlignment="1" applyProtection="1">
      <alignment horizontal="center" vertical="center"/>
      <protection locked="0"/>
    </xf>
    <xf numFmtId="167" fontId="2" fillId="5" borderId="23" xfId="1" applyNumberFormat="1" applyFont="1" applyFill="1" applyBorder="1" applyAlignment="1" applyProtection="1">
      <alignment horizontal="center" vertical="center"/>
      <protection locked="0"/>
    </xf>
    <xf numFmtId="3" fontId="24" fillId="3" borderId="1" xfId="0" applyNumberFormat="1" applyFont="1" applyFill="1" applyBorder="1" applyAlignment="1">
      <alignment horizontal="center" vertical="center" wrapText="1"/>
    </xf>
    <xf numFmtId="169" fontId="4" fillId="5" borderId="1" xfId="1" applyNumberFormat="1" applyFont="1" applyFill="1" applyBorder="1" applyAlignment="1" applyProtection="1">
      <alignment horizontal="center" vertical="center"/>
      <protection locked="0"/>
    </xf>
    <xf numFmtId="0" fontId="8" fillId="4" borderId="0" xfId="0" applyFont="1" applyFill="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cellXfs>
  <cellStyles count="5">
    <cellStyle name="Millares" xfId="1" builtinId="3"/>
    <cellStyle name="Millares [0]" xfId="4" builtinId="6"/>
    <cellStyle name="Moneda" xfId="3" builtinId="4"/>
    <cellStyle name="Normal" xfId="0" builtinId="0"/>
    <cellStyle name="Porcentaje"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1"/>
  <sheetViews>
    <sheetView showGridLines="0" tabSelected="1" topLeftCell="H1" zoomScale="50" zoomScaleNormal="50" zoomScaleSheetLayoutView="80" workbookViewId="0">
      <selection activeCell="H6" sqref="H6"/>
    </sheetView>
  </sheetViews>
  <sheetFormatPr baseColWidth="10" defaultColWidth="11.42578125" defaultRowHeight="21" outlineLevelRow="1" x14ac:dyDescent="0.35"/>
  <cols>
    <col min="1" max="1" width="58.28515625" style="3" customWidth="1"/>
    <col min="2" max="2" width="27.5703125" style="3" customWidth="1"/>
    <col min="3" max="3" width="23" style="3" customWidth="1"/>
    <col min="4" max="4" width="19.140625" style="3" customWidth="1"/>
    <col min="5" max="7" width="20.7109375" style="4" customWidth="1"/>
    <col min="8" max="8" width="20.7109375" style="5" customWidth="1"/>
    <col min="9" max="9" width="28.28515625" style="5" customWidth="1"/>
    <col min="10" max="10" width="26.7109375" style="5" customWidth="1"/>
    <col min="11" max="11" width="1.7109375" style="2" customWidth="1"/>
    <col min="12" max="12" width="16.7109375" style="64" customWidth="1"/>
    <col min="13" max="14" width="11.42578125" style="6"/>
    <col min="15" max="15" width="32.28515625" style="6" customWidth="1"/>
    <col min="16" max="16" width="59" style="6" customWidth="1"/>
    <col min="17" max="17" width="57.7109375" style="6" customWidth="1"/>
    <col min="18" max="18" width="114.28515625" style="6" customWidth="1"/>
    <col min="19" max="16384" width="11.42578125" style="6"/>
  </cols>
  <sheetData>
    <row r="1" spans="1:18" x14ac:dyDescent="0.35">
      <c r="A1" s="61"/>
      <c r="B1" s="61"/>
      <c r="C1" s="61"/>
      <c r="D1" s="61"/>
      <c r="E1" s="62"/>
      <c r="F1" s="62"/>
      <c r="G1" s="62"/>
      <c r="H1" s="63"/>
      <c r="I1" s="63"/>
      <c r="J1" s="63"/>
    </row>
    <row r="2" spans="1:18" s="2" customFormat="1" ht="40.5" customHeight="1" x14ac:dyDescent="0.3">
      <c r="A2" s="142" t="s">
        <v>126</v>
      </c>
      <c r="B2" s="142"/>
      <c r="C2" s="142"/>
      <c r="D2" s="142"/>
      <c r="E2" s="142"/>
      <c r="F2" s="142"/>
      <c r="G2" s="142"/>
      <c r="H2" s="142"/>
      <c r="I2" s="142"/>
      <c r="J2" s="142"/>
      <c r="K2" s="142"/>
      <c r="L2" s="142"/>
      <c r="M2" s="142"/>
      <c r="N2" s="142"/>
      <c r="O2" s="142"/>
      <c r="P2" s="142"/>
      <c r="Q2" s="142"/>
      <c r="R2" s="142"/>
    </row>
    <row r="3" spans="1:18" ht="33" customHeight="1" thickBot="1" x14ac:dyDescent="0.4">
      <c r="A3" s="61"/>
      <c r="B3" s="61"/>
      <c r="C3" s="61"/>
      <c r="D3" s="61"/>
      <c r="E3" s="62"/>
      <c r="F3" s="62"/>
      <c r="G3" s="62"/>
      <c r="H3" s="63"/>
      <c r="I3" s="63"/>
      <c r="J3" s="63"/>
    </row>
    <row r="4" spans="1:18" ht="44.1" customHeight="1" x14ac:dyDescent="0.3">
      <c r="A4" s="164" t="s">
        <v>26</v>
      </c>
      <c r="B4" s="165"/>
      <c r="C4" s="165"/>
      <c r="D4" s="165"/>
      <c r="E4" s="165"/>
      <c r="F4" s="165"/>
      <c r="G4" s="165"/>
      <c r="H4" s="165"/>
      <c r="I4" s="165"/>
      <c r="J4" s="166"/>
    </row>
    <row r="5" spans="1:18" s="9" customFormat="1" ht="102" customHeight="1" x14ac:dyDescent="0.25">
      <c r="A5" s="7" t="s">
        <v>0</v>
      </c>
      <c r="B5" s="44" t="s">
        <v>32</v>
      </c>
      <c r="C5" s="44" t="s">
        <v>9</v>
      </c>
      <c r="D5" s="43" t="s">
        <v>10</v>
      </c>
      <c r="E5" s="45" t="s">
        <v>5</v>
      </c>
      <c r="F5" s="46">
        <v>2019</v>
      </c>
      <c r="G5" s="83" t="s">
        <v>176</v>
      </c>
      <c r="H5" s="46">
        <v>2020</v>
      </c>
      <c r="I5" s="46">
        <v>2021</v>
      </c>
      <c r="J5" s="8">
        <v>2022</v>
      </c>
      <c r="K5" s="52"/>
      <c r="O5" s="131" t="s">
        <v>127</v>
      </c>
      <c r="P5" s="131" t="s">
        <v>128</v>
      </c>
      <c r="Q5" s="131" t="s">
        <v>129</v>
      </c>
      <c r="R5" s="131" t="s">
        <v>130</v>
      </c>
    </row>
    <row r="6" spans="1:18" s="9" customFormat="1" ht="313.5" customHeight="1" thickBot="1" x14ac:dyDescent="0.3">
      <c r="A6" s="95" t="s">
        <v>124</v>
      </c>
      <c r="B6" s="96" t="s">
        <v>33</v>
      </c>
      <c r="C6" s="97">
        <v>0</v>
      </c>
      <c r="D6" s="98">
        <v>678753</v>
      </c>
      <c r="E6" s="97">
        <v>1063433</v>
      </c>
      <c r="F6" s="99">
        <v>40530</v>
      </c>
      <c r="G6" s="89">
        <v>57433</v>
      </c>
      <c r="H6" s="30">
        <v>0</v>
      </c>
      <c r="I6" s="30">
        <v>670667</v>
      </c>
      <c r="J6" s="31">
        <v>335333</v>
      </c>
      <c r="K6" s="52"/>
      <c r="O6" s="132">
        <v>0</v>
      </c>
      <c r="P6" s="119" t="s">
        <v>131</v>
      </c>
      <c r="Q6" s="132">
        <v>0</v>
      </c>
      <c r="R6" s="119" t="s">
        <v>132</v>
      </c>
    </row>
    <row r="7" spans="1:18" ht="30" customHeight="1" thickBot="1" x14ac:dyDescent="0.35">
      <c r="A7" s="158"/>
      <c r="B7" s="159"/>
      <c r="C7" s="159"/>
      <c r="D7" s="159"/>
      <c r="E7" s="159"/>
      <c r="F7" s="159"/>
      <c r="G7" s="159"/>
      <c r="H7" s="159"/>
      <c r="I7" s="159"/>
      <c r="J7" s="160"/>
      <c r="O7" s="64"/>
      <c r="P7" s="64"/>
      <c r="Q7" s="64"/>
      <c r="R7" s="64"/>
    </row>
    <row r="8" spans="1:18" ht="44.1" customHeight="1" x14ac:dyDescent="0.3">
      <c r="A8" s="146" t="s">
        <v>3</v>
      </c>
      <c r="B8" s="147"/>
      <c r="C8" s="147"/>
      <c r="D8" s="147"/>
      <c r="E8" s="147"/>
      <c r="F8" s="147"/>
      <c r="G8" s="147"/>
      <c r="H8" s="147"/>
      <c r="I8" s="147"/>
      <c r="J8" s="148"/>
      <c r="L8" s="69"/>
      <c r="O8" s="69"/>
      <c r="P8" s="69"/>
      <c r="Q8" s="69"/>
      <c r="R8" s="69"/>
    </row>
    <row r="9" spans="1:18" s="11" customFormat="1" ht="93.75" customHeight="1" x14ac:dyDescent="0.25">
      <c r="A9" s="7" t="s">
        <v>0</v>
      </c>
      <c r="B9" s="44" t="s">
        <v>32</v>
      </c>
      <c r="C9" s="44" t="s">
        <v>9</v>
      </c>
      <c r="D9" s="43" t="s">
        <v>10</v>
      </c>
      <c r="E9" s="45" t="s">
        <v>5</v>
      </c>
      <c r="F9" s="46">
        <v>2019</v>
      </c>
      <c r="G9" s="83" t="s">
        <v>52</v>
      </c>
      <c r="H9" s="46">
        <v>2020</v>
      </c>
      <c r="I9" s="46">
        <v>2021</v>
      </c>
      <c r="J9" s="8">
        <v>2022</v>
      </c>
      <c r="K9" s="53"/>
      <c r="L9" s="38"/>
      <c r="O9" s="131" t="s">
        <v>127</v>
      </c>
      <c r="P9" s="131" t="s">
        <v>128</v>
      </c>
      <c r="Q9" s="131" t="s">
        <v>129</v>
      </c>
      <c r="R9" s="131" t="s">
        <v>130</v>
      </c>
    </row>
    <row r="10" spans="1:18" s="14" customFormat="1" ht="221.25" customHeight="1" x14ac:dyDescent="0.25">
      <c r="A10" s="91" t="s">
        <v>14</v>
      </c>
      <c r="B10" s="92" t="s">
        <v>33</v>
      </c>
      <c r="C10" s="93">
        <v>2500000</v>
      </c>
      <c r="D10" s="94">
        <v>2408481</v>
      </c>
      <c r="E10" s="93">
        <v>2400000</v>
      </c>
      <c r="F10" s="1">
        <v>2360000</v>
      </c>
      <c r="G10" s="89" t="s">
        <v>45</v>
      </c>
      <c r="H10" s="1">
        <v>2240000</v>
      </c>
      <c r="I10" s="12">
        <v>2400000</v>
      </c>
      <c r="J10" s="25">
        <v>2380000</v>
      </c>
      <c r="K10" s="54"/>
      <c r="L10" s="71"/>
      <c r="O10" s="132" t="s">
        <v>123</v>
      </c>
      <c r="P10" s="119" t="s">
        <v>133</v>
      </c>
      <c r="Q10" s="132" t="s">
        <v>122</v>
      </c>
      <c r="R10" s="119" t="s">
        <v>134</v>
      </c>
    </row>
    <row r="11" spans="1:18" s="14" customFormat="1" ht="324" customHeight="1" x14ac:dyDescent="0.25">
      <c r="A11" s="91" t="s">
        <v>15</v>
      </c>
      <c r="B11" s="92" t="s">
        <v>34</v>
      </c>
      <c r="C11" s="93">
        <v>123218</v>
      </c>
      <c r="D11" s="93">
        <v>123218</v>
      </c>
      <c r="E11" s="93">
        <v>500000</v>
      </c>
      <c r="F11" s="18" t="s">
        <v>41</v>
      </c>
      <c r="G11" s="90" t="s">
        <v>46</v>
      </c>
      <c r="H11" s="12">
        <v>130000</v>
      </c>
      <c r="I11" s="12">
        <v>130000</v>
      </c>
      <c r="J11" s="13">
        <v>87338</v>
      </c>
      <c r="K11" s="54"/>
      <c r="L11" s="71"/>
      <c r="O11" s="132">
        <v>23.026</v>
      </c>
      <c r="P11" s="119" t="s">
        <v>135</v>
      </c>
      <c r="Q11" s="132">
        <v>30.279</v>
      </c>
      <c r="R11" s="119" t="s">
        <v>136</v>
      </c>
    </row>
    <row r="12" spans="1:18" s="14" customFormat="1" ht="75" x14ac:dyDescent="0.25">
      <c r="A12" s="41" t="s">
        <v>40</v>
      </c>
      <c r="B12" s="59" t="s">
        <v>35</v>
      </c>
      <c r="C12" s="24">
        <v>444610</v>
      </c>
      <c r="D12" s="23" t="s">
        <v>12</v>
      </c>
      <c r="E12" s="24">
        <v>677000</v>
      </c>
      <c r="F12" s="23" t="s">
        <v>43</v>
      </c>
      <c r="G12" s="90" t="s">
        <v>47</v>
      </c>
      <c r="H12" s="68">
        <v>625000</v>
      </c>
      <c r="I12" s="17">
        <v>677000</v>
      </c>
      <c r="J12" s="25">
        <v>677000</v>
      </c>
      <c r="K12" s="54"/>
      <c r="L12" s="71"/>
      <c r="O12" s="132">
        <v>459.35199999999998</v>
      </c>
      <c r="P12" s="119" t="s">
        <v>137</v>
      </c>
      <c r="Q12" s="132">
        <v>452.70499999999998</v>
      </c>
      <c r="R12" s="119" t="s">
        <v>138</v>
      </c>
    </row>
    <row r="13" spans="1:18" s="14" customFormat="1" ht="81" x14ac:dyDescent="0.25">
      <c r="A13" s="41" t="s">
        <v>6</v>
      </c>
      <c r="B13" s="59" t="s">
        <v>35</v>
      </c>
      <c r="C13" s="24">
        <v>3197689</v>
      </c>
      <c r="D13" s="23">
        <v>3197689</v>
      </c>
      <c r="E13" s="24">
        <v>3200000</v>
      </c>
      <c r="F13" s="24">
        <v>3200000</v>
      </c>
      <c r="G13" s="89" t="s">
        <v>48</v>
      </c>
      <c r="H13" s="26">
        <v>3100000</v>
      </c>
      <c r="I13" s="26">
        <v>3300000</v>
      </c>
      <c r="J13" s="27">
        <v>3280000</v>
      </c>
      <c r="K13" s="54"/>
      <c r="L13" s="71"/>
      <c r="O13" s="132" t="s">
        <v>139</v>
      </c>
      <c r="P13" s="119" t="s">
        <v>140</v>
      </c>
      <c r="Q13" s="132" t="s">
        <v>141</v>
      </c>
      <c r="R13" s="119" t="s">
        <v>142</v>
      </c>
    </row>
    <row r="14" spans="1:18" s="14" customFormat="1" ht="56.25" x14ac:dyDescent="0.25">
      <c r="A14" s="41" t="s">
        <v>2</v>
      </c>
      <c r="B14" s="59" t="s">
        <v>35</v>
      </c>
      <c r="C14" s="24">
        <v>738951</v>
      </c>
      <c r="D14" s="23">
        <v>738951</v>
      </c>
      <c r="E14" s="24">
        <v>620000</v>
      </c>
      <c r="F14" s="24">
        <v>620000</v>
      </c>
      <c r="G14" s="89" t="s">
        <v>49</v>
      </c>
      <c r="H14" s="17">
        <v>650000</v>
      </c>
      <c r="I14" s="17">
        <v>650000</v>
      </c>
      <c r="J14" s="25">
        <v>630000</v>
      </c>
      <c r="K14" s="54"/>
      <c r="L14" s="71"/>
      <c r="O14" s="132">
        <v>655.649</v>
      </c>
      <c r="P14" s="119" t="s">
        <v>143</v>
      </c>
      <c r="Q14" s="132">
        <v>676.53200000000004</v>
      </c>
      <c r="R14" s="119" t="s">
        <v>144</v>
      </c>
    </row>
    <row r="15" spans="1:18" ht="42.75" customHeight="1" thickBot="1" x14ac:dyDescent="0.35">
      <c r="A15" s="167" t="s">
        <v>42</v>
      </c>
      <c r="B15" s="168"/>
      <c r="C15" s="168"/>
      <c r="D15" s="168"/>
      <c r="E15" s="168"/>
      <c r="F15" s="168"/>
      <c r="G15" s="168"/>
      <c r="H15" s="168"/>
      <c r="I15" s="168"/>
      <c r="J15" s="169"/>
      <c r="L15" s="73"/>
      <c r="O15" s="133"/>
      <c r="P15" s="133"/>
      <c r="Q15" s="133"/>
      <c r="R15" s="72"/>
    </row>
    <row r="16" spans="1:18" ht="44.1" customHeight="1" x14ac:dyDescent="0.3">
      <c r="A16" s="146" t="s">
        <v>27</v>
      </c>
      <c r="B16" s="147"/>
      <c r="C16" s="147"/>
      <c r="D16" s="147"/>
      <c r="E16" s="147"/>
      <c r="F16" s="147"/>
      <c r="G16" s="147"/>
      <c r="H16" s="147"/>
      <c r="I16" s="147"/>
      <c r="J16" s="148"/>
      <c r="L16" s="40"/>
      <c r="O16" s="40"/>
      <c r="P16" s="40"/>
      <c r="Q16" s="40"/>
      <c r="R16" s="40"/>
    </row>
    <row r="17" spans="1:18" s="11" customFormat="1" ht="90" customHeight="1" x14ac:dyDescent="0.25">
      <c r="A17" s="7" t="s">
        <v>0</v>
      </c>
      <c r="B17" s="44" t="s">
        <v>32</v>
      </c>
      <c r="C17" s="44" t="s">
        <v>9</v>
      </c>
      <c r="D17" s="43" t="s">
        <v>10</v>
      </c>
      <c r="E17" s="45" t="s">
        <v>5</v>
      </c>
      <c r="F17" s="46">
        <v>2019</v>
      </c>
      <c r="G17" s="83" t="s">
        <v>52</v>
      </c>
      <c r="H17" s="46">
        <v>2020</v>
      </c>
      <c r="I17" s="46">
        <v>2021</v>
      </c>
      <c r="J17" s="8">
        <v>2022</v>
      </c>
      <c r="K17" s="53"/>
      <c r="L17" s="70"/>
      <c r="O17" s="131" t="s">
        <v>127</v>
      </c>
      <c r="P17" s="131" t="s">
        <v>128</v>
      </c>
      <c r="Q17" s="131" t="s">
        <v>129</v>
      </c>
      <c r="R17" s="131" t="s">
        <v>130</v>
      </c>
    </row>
    <row r="18" spans="1:18" s="10" customFormat="1" ht="409.5" x14ac:dyDescent="0.35">
      <c r="A18" s="33" t="s">
        <v>25</v>
      </c>
      <c r="B18" s="85" t="s">
        <v>36</v>
      </c>
      <c r="C18" s="37">
        <v>76977</v>
      </c>
      <c r="D18" s="37" t="s">
        <v>12</v>
      </c>
      <c r="E18" s="86">
        <f>SUM(E19:E22)</f>
        <v>225064</v>
      </c>
      <c r="F18" s="24">
        <f>SUM(F19:F22)</f>
        <v>69628</v>
      </c>
      <c r="G18" s="87">
        <v>69628</v>
      </c>
      <c r="H18" s="24">
        <f>+H19+H20+H21+H22</f>
        <v>36464</v>
      </c>
      <c r="I18" s="24">
        <f>SUM(I19:I22)</f>
        <v>89172</v>
      </c>
      <c r="J18" s="31">
        <f>SUM(J19:J22)</f>
        <v>29800</v>
      </c>
      <c r="K18" s="55"/>
      <c r="L18" s="74"/>
      <c r="O18" s="121">
        <v>18.498000000000001</v>
      </c>
      <c r="P18" s="122" t="s">
        <v>145</v>
      </c>
      <c r="Q18" s="121">
        <v>32.243000000000002</v>
      </c>
      <c r="R18" s="122" t="s">
        <v>146</v>
      </c>
    </row>
    <row r="19" spans="1:18" s="10" customFormat="1" ht="273" customHeight="1" x14ac:dyDescent="0.35">
      <c r="A19" s="33" t="s">
        <v>121</v>
      </c>
      <c r="B19" s="59" t="s">
        <v>35</v>
      </c>
      <c r="C19" s="35" t="s">
        <v>12</v>
      </c>
      <c r="D19" s="35" t="s">
        <v>12</v>
      </c>
      <c r="E19" s="29">
        <f>+G19+H19+I19+J19</f>
        <v>84202</v>
      </c>
      <c r="F19" s="29">
        <v>36110</v>
      </c>
      <c r="G19" s="84">
        <v>36110</v>
      </c>
      <c r="H19" s="30">
        <v>11920</v>
      </c>
      <c r="I19" s="30">
        <v>36172</v>
      </c>
      <c r="J19" s="31">
        <v>0</v>
      </c>
      <c r="K19" s="55"/>
      <c r="L19" s="74"/>
      <c r="O19" s="123">
        <v>10.276999999999999</v>
      </c>
      <c r="P19" s="122" t="s">
        <v>147</v>
      </c>
      <c r="Q19" s="124" t="s">
        <v>148</v>
      </c>
      <c r="R19" s="122" t="s">
        <v>149</v>
      </c>
    </row>
    <row r="20" spans="1:18" s="10" customFormat="1" ht="261.75" customHeight="1" x14ac:dyDescent="0.35">
      <c r="A20" s="36" t="s">
        <v>16</v>
      </c>
      <c r="B20" s="59" t="s">
        <v>35</v>
      </c>
      <c r="C20" s="35">
        <v>388903</v>
      </c>
      <c r="D20" s="35">
        <v>388903</v>
      </c>
      <c r="E20" s="29">
        <f t="shared" ref="E20:E22" si="0">+G20+H20+I20+J20</f>
        <v>57500</v>
      </c>
      <c r="F20" s="86">
        <v>9500</v>
      </c>
      <c r="G20" s="87">
        <v>9500</v>
      </c>
      <c r="H20" s="37">
        <v>0</v>
      </c>
      <c r="I20" s="37">
        <v>27500</v>
      </c>
      <c r="J20" s="79">
        <v>20500</v>
      </c>
      <c r="K20" s="56"/>
      <c r="L20" s="74"/>
      <c r="O20" s="121">
        <v>0</v>
      </c>
      <c r="P20" s="122" t="s">
        <v>150</v>
      </c>
      <c r="Q20" s="125">
        <v>0</v>
      </c>
      <c r="R20" s="122" t="s">
        <v>151</v>
      </c>
    </row>
    <row r="21" spans="1:18" s="10" customFormat="1" ht="147" customHeight="1" outlineLevel="1" x14ac:dyDescent="0.35">
      <c r="A21" s="36" t="s">
        <v>17</v>
      </c>
      <c r="B21" s="59" t="s">
        <v>35</v>
      </c>
      <c r="C21" s="35">
        <v>30726</v>
      </c>
      <c r="D21" s="35">
        <v>30726</v>
      </c>
      <c r="E21" s="29">
        <f>+G21+H21+I21+J21</f>
        <v>40000</v>
      </c>
      <c r="F21" s="86">
        <v>10000</v>
      </c>
      <c r="G21" s="87">
        <v>10000</v>
      </c>
      <c r="H21" s="80">
        <v>13800</v>
      </c>
      <c r="I21" s="80">
        <v>16200</v>
      </c>
      <c r="J21" s="81">
        <v>0</v>
      </c>
      <c r="K21" s="56"/>
      <c r="L21" s="32"/>
      <c r="O21" s="126">
        <v>8.2210000000000001</v>
      </c>
      <c r="P21" s="122" t="s">
        <v>152</v>
      </c>
      <c r="Q21" s="126">
        <v>10.131</v>
      </c>
      <c r="R21" s="122" t="s">
        <v>153</v>
      </c>
    </row>
    <row r="22" spans="1:18" s="10" customFormat="1" ht="303.75" customHeight="1" outlineLevel="1" x14ac:dyDescent="0.35">
      <c r="A22" s="36" t="s">
        <v>18</v>
      </c>
      <c r="B22" s="59" t="s">
        <v>35</v>
      </c>
      <c r="C22" s="35" t="s">
        <v>12</v>
      </c>
      <c r="D22" s="35" t="s">
        <v>12</v>
      </c>
      <c r="E22" s="29">
        <f t="shared" si="0"/>
        <v>43362</v>
      </c>
      <c r="F22" s="86">
        <v>14018</v>
      </c>
      <c r="G22" s="87">
        <v>14018</v>
      </c>
      <c r="H22" s="37">
        <v>10744</v>
      </c>
      <c r="I22" s="37">
        <v>9300</v>
      </c>
      <c r="J22" s="79">
        <v>9300</v>
      </c>
      <c r="K22" s="56"/>
      <c r="L22" s="118"/>
      <c r="O22" s="127">
        <v>0</v>
      </c>
      <c r="P22" s="122" t="s">
        <v>154</v>
      </c>
      <c r="Q22" s="128">
        <v>10.192</v>
      </c>
      <c r="R22" s="129" t="s">
        <v>155</v>
      </c>
    </row>
    <row r="23" spans="1:18" s="10" customFormat="1" ht="146.25" customHeight="1" thickBot="1" x14ac:dyDescent="0.4">
      <c r="A23" s="15" t="s">
        <v>125</v>
      </c>
      <c r="B23" s="59" t="s">
        <v>35</v>
      </c>
      <c r="C23" s="18" t="s">
        <v>12</v>
      </c>
      <c r="D23" s="18" t="s">
        <v>12</v>
      </c>
      <c r="E23" s="24" t="s">
        <v>37</v>
      </c>
      <c r="F23" s="24" t="s">
        <v>29</v>
      </c>
      <c r="G23" s="87" t="s">
        <v>29</v>
      </c>
      <c r="H23" s="24"/>
      <c r="I23" s="24"/>
      <c r="J23" s="88"/>
      <c r="K23" s="56"/>
      <c r="L23" s="32"/>
      <c r="O23" s="64"/>
      <c r="P23" s="64"/>
      <c r="Q23" s="64"/>
      <c r="R23" s="64"/>
    </row>
    <row r="24" spans="1:18" ht="30" customHeight="1" thickBot="1" x14ac:dyDescent="0.35">
      <c r="A24" s="158"/>
      <c r="B24" s="159"/>
      <c r="C24" s="159"/>
      <c r="D24" s="159"/>
      <c r="E24" s="159"/>
      <c r="F24" s="159"/>
      <c r="G24" s="159"/>
      <c r="H24" s="159"/>
      <c r="I24" s="159"/>
      <c r="J24" s="160"/>
      <c r="O24" s="64"/>
      <c r="P24" s="64"/>
      <c r="Q24" s="64"/>
      <c r="R24" s="64"/>
    </row>
    <row r="25" spans="1:18" ht="44.1" customHeight="1" x14ac:dyDescent="0.3">
      <c r="A25" s="146" t="s">
        <v>13</v>
      </c>
      <c r="B25" s="147"/>
      <c r="C25" s="147"/>
      <c r="D25" s="147"/>
      <c r="E25" s="147"/>
      <c r="F25" s="147"/>
      <c r="G25" s="147"/>
      <c r="H25" s="147"/>
      <c r="I25" s="147"/>
      <c r="J25" s="148"/>
    </row>
    <row r="26" spans="1:18" s="11" customFormat="1" ht="87" customHeight="1" x14ac:dyDescent="0.25">
      <c r="A26" s="7" t="s">
        <v>0</v>
      </c>
      <c r="B26" s="44" t="s">
        <v>32</v>
      </c>
      <c r="C26" s="44" t="s">
        <v>9</v>
      </c>
      <c r="D26" s="43" t="s">
        <v>10</v>
      </c>
      <c r="E26" s="45" t="s">
        <v>5</v>
      </c>
      <c r="F26" s="46">
        <v>2019</v>
      </c>
      <c r="G26" s="83" t="s">
        <v>52</v>
      </c>
      <c r="H26" s="46">
        <v>2020</v>
      </c>
      <c r="I26" s="46">
        <v>2021</v>
      </c>
      <c r="J26" s="8">
        <v>2022</v>
      </c>
      <c r="K26" s="53"/>
      <c r="L26" s="66"/>
      <c r="O26" s="131" t="s">
        <v>127</v>
      </c>
      <c r="P26" s="131" t="s">
        <v>128</v>
      </c>
      <c r="Q26" s="131" t="s">
        <v>129</v>
      </c>
      <c r="R26" s="131" t="s">
        <v>130</v>
      </c>
    </row>
    <row r="27" spans="1:18" s="14" customFormat="1" ht="159" customHeight="1" x14ac:dyDescent="0.25">
      <c r="A27" s="29" t="s">
        <v>19</v>
      </c>
      <c r="B27" s="59" t="s">
        <v>38</v>
      </c>
      <c r="C27" s="29">
        <v>8792</v>
      </c>
      <c r="D27" s="29">
        <v>8792</v>
      </c>
      <c r="E27" s="29">
        <v>325000</v>
      </c>
      <c r="F27" s="24">
        <f>F28+F29+F30</f>
        <v>80525</v>
      </c>
      <c r="G27" s="87">
        <f>G28+G29+G30</f>
        <v>102748</v>
      </c>
      <c r="H27" s="24">
        <f>H28+H29+H30</f>
        <v>66964</v>
      </c>
      <c r="I27" s="24">
        <f>I28+I29+I30</f>
        <v>86339</v>
      </c>
      <c r="J27" s="24">
        <f>J28+J29+J30</f>
        <v>91172</v>
      </c>
      <c r="K27" s="54"/>
      <c r="L27" s="38"/>
      <c r="O27" s="134">
        <v>43.561</v>
      </c>
      <c r="P27" s="119"/>
      <c r="Q27" s="135">
        <v>106814</v>
      </c>
      <c r="R27" s="119"/>
    </row>
    <row r="28" spans="1:18" s="14" customFormat="1" ht="207" customHeight="1" x14ac:dyDescent="0.25">
      <c r="A28" s="120" t="s">
        <v>51</v>
      </c>
      <c r="B28" s="59" t="s">
        <v>34</v>
      </c>
      <c r="C28" s="29">
        <v>8792</v>
      </c>
      <c r="D28" s="29">
        <v>1437</v>
      </c>
      <c r="E28" s="29">
        <v>128000</v>
      </c>
      <c r="F28" s="29">
        <v>23000</v>
      </c>
      <c r="G28" s="84">
        <v>7424</v>
      </c>
      <c r="H28" s="30">
        <v>30000</v>
      </c>
      <c r="I28" s="30">
        <v>35000</v>
      </c>
      <c r="J28" s="31">
        <v>40000</v>
      </c>
      <c r="K28" s="77"/>
      <c r="L28" s="71"/>
      <c r="O28" s="136">
        <v>1.2689999999999999</v>
      </c>
      <c r="P28" s="119" t="s">
        <v>156</v>
      </c>
      <c r="Q28" s="136">
        <v>1.3009999999999999</v>
      </c>
      <c r="R28" s="119" t="s">
        <v>157</v>
      </c>
    </row>
    <row r="29" spans="1:18" s="14" customFormat="1" ht="261" customHeight="1" x14ac:dyDescent="0.25">
      <c r="A29" s="120" t="s">
        <v>24</v>
      </c>
      <c r="B29" s="59" t="s">
        <v>34</v>
      </c>
      <c r="C29" s="29">
        <v>47035</v>
      </c>
      <c r="D29" s="29" t="s">
        <v>12</v>
      </c>
      <c r="E29" s="29">
        <v>119412</v>
      </c>
      <c r="F29" s="29">
        <v>25920</v>
      </c>
      <c r="G29" s="84">
        <v>15307</v>
      </c>
      <c r="H29" s="76">
        <v>21160</v>
      </c>
      <c r="I29" s="76">
        <v>36160</v>
      </c>
      <c r="J29" s="78">
        <v>36172</v>
      </c>
      <c r="K29"/>
      <c r="L29"/>
      <c r="O29" s="136">
        <v>11.093999999999999</v>
      </c>
      <c r="P29" s="119" t="s">
        <v>158</v>
      </c>
      <c r="Q29" s="136">
        <v>21.675000000000001</v>
      </c>
      <c r="R29" s="119" t="s">
        <v>159</v>
      </c>
    </row>
    <row r="30" spans="1:18" s="14" customFormat="1" ht="59.25" customHeight="1" x14ac:dyDescent="0.25">
      <c r="A30" s="120" t="s">
        <v>1</v>
      </c>
      <c r="B30" s="59" t="s">
        <v>34</v>
      </c>
      <c r="C30" s="29" t="s">
        <v>12</v>
      </c>
      <c r="D30" s="29" t="s">
        <v>12</v>
      </c>
      <c r="E30" s="29">
        <v>77588</v>
      </c>
      <c r="F30" s="29">
        <v>31605</v>
      </c>
      <c r="G30" s="84">
        <v>80017</v>
      </c>
      <c r="H30" s="30">
        <v>15804</v>
      </c>
      <c r="I30" s="30">
        <v>15179</v>
      </c>
      <c r="J30" s="31">
        <v>15000</v>
      </c>
      <c r="K30" s="54"/>
      <c r="L30" s="65"/>
      <c r="O30" s="137" t="s">
        <v>160</v>
      </c>
      <c r="P30" s="119" t="s">
        <v>161</v>
      </c>
      <c r="Q30" s="125">
        <v>83838</v>
      </c>
      <c r="R30" s="119" t="s">
        <v>162</v>
      </c>
    </row>
    <row r="31" spans="1:18" s="14" customFormat="1" ht="63.75" customHeight="1" thickBot="1" x14ac:dyDescent="0.3">
      <c r="A31" s="120" t="s">
        <v>39</v>
      </c>
      <c r="B31" s="112" t="s">
        <v>35</v>
      </c>
      <c r="C31" s="113">
        <v>1691</v>
      </c>
      <c r="D31" s="113">
        <v>1691</v>
      </c>
      <c r="E31" s="114">
        <v>1010</v>
      </c>
      <c r="F31" s="114">
        <v>1010</v>
      </c>
      <c r="G31" s="115">
        <v>210</v>
      </c>
      <c r="H31" s="116">
        <v>459</v>
      </c>
      <c r="I31" s="117" t="s">
        <v>55</v>
      </c>
      <c r="J31" s="117" t="s">
        <v>55</v>
      </c>
      <c r="K31" s="54"/>
      <c r="L31" s="54"/>
      <c r="O31" s="125">
        <v>118</v>
      </c>
      <c r="P31" s="119" t="s">
        <v>163</v>
      </c>
      <c r="Q31" s="125">
        <v>136</v>
      </c>
      <c r="R31" s="119" t="s">
        <v>164</v>
      </c>
    </row>
    <row r="32" spans="1:18" ht="45.75" customHeight="1" thickBot="1" x14ac:dyDescent="0.35">
      <c r="A32" s="155" t="s">
        <v>31</v>
      </c>
      <c r="B32" s="156"/>
      <c r="C32" s="156"/>
      <c r="D32" s="156"/>
      <c r="E32" s="156"/>
      <c r="F32" s="156"/>
      <c r="G32" s="156"/>
      <c r="H32" s="156"/>
      <c r="I32" s="156"/>
      <c r="J32" s="157"/>
      <c r="L32" s="39"/>
      <c r="O32" s="40"/>
      <c r="P32" s="40"/>
      <c r="Q32" s="40"/>
      <c r="R32" s="40"/>
    </row>
    <row r="33" spans="1:18" ht="44.1" customHeight="1" x14ac:dyDescent="0.3">
      <c r="A33" s="146" t="s">
        <v>4</v>
      </c>
      <c r="B33" s="147"/>
      <c r="C33" s="147"/>
      <c r="D33" s="147"/>
      <c r="E33" s="147"/>
      <c r="F33" s="147"/>
      <c r="G33" s="147"/>
      <c r="H33" s="147"/>
      <c r="I33" s="147"/>
      <c r="J33" s="148"/>
      <c r="L33" s="40"/>
    </row>
    <row r="34" spans="1:18" s="11" customFormat="1" ht="96" customHeight="1" x14ac:dyDescent="0.25">
      <c r="A34" s="7" t="s">
        <v>0</v>
      </c>
      <c r="B34" s="44" t="s">
        <v>32</v>
      </c>
      <c r="C34" s="44" t="s">
        <v>9</v>
      </c>
      <c r="D34" s="43" t="s">
        <v>10</v>
      </c>
      <c r="E34" s="45" t="s">
        <v>5</v>
      </c>
      <c r="F34" s="46">
        <v>2019</v>
      </c>
      <c r="G34" s="83" t="s">
        <v>52</v>
      </c>
      <c r="H34" s="46">
        <v>2020</v>
      </c>
      <c r="I34" s="46">
        <v>2021</v>
      </c>
      <c r="J34" s="8">
        <v>2022</v>
      </c>
      <c r="K34" s="53"/>
      <c r="L34" s="66"/>
      <c r="O34" s="131" t="s">
        <v>127</v>
      </c>
      <c r="P34" s="131" t="s">
        <v>128</v>
      </c>
      <c r="Q34" s="131" t="s">
        <v>129</v>
      </c>
      <c r="R34" s="131" t="s">
        <v>130</v>
      </c>
    </row>
    <row r="35" spans="1:18" s="32" customFormat="1" ht="187.5" x14ac:dyDescent="0.35">
      <c r="A35" s="33" t="s">
        <v>54</v>
      </c>
      <c r="B35" s="59" t="s">
        <v>35</v>
      </c>
      <c r="C35" s="37" t="s">
        <v>12</v>
      </c>
      <c r="D35" s="37" t="s">
        <v>12</v>
      </c>
      <c r="E35" s="29">
        <v>1300000</v>
      </c>
      <c r="F35" s="29">
        <v>40530</v>
      </c>
      <c r="G35" s="84">
        <v>33909</v>
      </c>
      <c r="H35" s="30">
        <v>314870</v>
      </c>
      <c r="I35" s="30">
        <v>629730</v>
      </c>
      <c r="J35" s="31">
        <v>314870</v>
      </c>
      <c r="K35" s="57"/>
      <c r="O35" s="130">
        <v>0</v>
      </c>
      <c r="P35" s="129" t="s">
        <v>165</v>
      </c>
      <c r="Q35" s="130">
        <v>0</v>
      </c>
      <c r="R35" s="129" t="s">
        <v>166</v>
      </c>
    </row>
    <row r="36" spans="1:18" s="32" customFormat="1" ht="187.5" x14ac:dyDescent="0.35">
      <c r="A36" s="33" t="s">
        <v>53</v>
      </c>
      <c r="B36" s="59" t="s">
        <v>35</v>
      </c>
      <c r="C36" s="37" t="s">
        <v>12</v>
      </c>
      <c r="D36" s="37" t="s">
        <v>12</v>
      </c>
      <c r="E36" s="29">
        <v>1562000</v>
      </c>
      <c r="F36" s="29">
        <v>20294</v>
      </c>
      <c r="G36" s="84">
        <v>12890</v>
      </c>
      <c r="H36" s="30">
        <v>225714</v>
      </c>
      <c r="I36" s="30">
        <v>803314</v>
      </c>
      <c r="J36" s="30">
        <v>512678</v>
      </c>
      <c r="K36" s="82"/>
      <c r="O36" s="130">
        <v>0</v>
      </c>
      <c r="P36" s="129" t="s">
        <v>165</v>
      </c>
      <c r="Q36" s="130">
        <v>0</v>
      </c>
      <c r="R36" s="129" t="s">
        <v>167</v>
      </c>
    </row>
    <row r="37" spans="1:18" s="32" customFormat="1" ht="409.5" customHeight="1" x14ac:dyDescent="0.35">
      <c r="A37" s="33" t="s">
        <v>22</v>
      </c>
      <c r="B37" s="59" t="s">
        <v>35</v>
      </c>
      <c r="C37" s="37" t="s">
        <v>11</v>
      </c>
      <c r="D37" s="37" t="s">
        <v>11</v>
      </c>
      <c r="E37" s="29">
        <v>1</v>
      </c>
      <c r="F37" s="29"/>
      <c r="G37" s="84">
        <v>1</v>
      </c>
      <c r="H37" s="75" t="s">
        <v>50</v>
      </c>
      <c r="I37" s="75" t="s">
        <v>50</v>
      </c>
      <c r="J37" s="75" t="s">
        <v>50</v>
      </c>
      <c r="K37" s="57"/>
      <c r="O37" s="138" t="s">
        <v>50</v>
      </c>
      <c r="P37" s="139"/>
      <c r="Q37" s="138" t="s">
        <v>50</v>
      </c>
      <c r="R37" s="139"/>
    </row>
    <row r="38" spans="1:18" s="32" customFormat="1" ht="189.75" customHeight="1" thickBot="1" x14ac:dyDescent="0.4">
      <c r="A38" s="34" t="s">
        <v>23</v>
      </c>
      <c r="B38" s="59" t="s">
        <v>35</v>
      </c>
      <c r="C38" s="37">
        <v>21</v>
      </c>
      <c r="D38" s="37" t="s">
        <v>12</v>
      </c>
      <c r="E38" s="42">
        <v>130</v>
      </c>
      <c r="F38" s="29">
        <f>10+10</f>
        <v>20</v>
      </c>
      <c r="G38" s="84">
        <v>20</v>
      </c>
      <c r="H38" s="30">
        <v>50</v>
      </c>
      <c r="I38" s="30">
        <v>50</v>
      </c>
      <c r="J38" s="31">
        <v>10</v>
      </c>
      <c r="K38" s="57"/>
      <c r="O38" s="135">
        <v>2</v>
      </c>
      <c r="P38" s="129" t="s">
        <v>168</v>
      </c>
      <c r="Q38" s="135">
        <v>4</v>
      </c>
      <c r="R38" s="129" t="s">
        <v>169</v>
      </c>
    </row>
    <row r="39" spans="1:18" ht="30" customHeight="1" thickBot="1" x14ac:dyDescent="0.35">
      <c r="A39" s="158"/>
      <c r="B39" s="159"/>
      <c r="C39" s="159"/>
      <c r="D39" s="159"/>
      <c r="E39" s="159"/>
      <c r="F39" s="159"/>
      <c r="G39" s="159"/>
      <c r="H39" s="159"/>
      <c r="I39" s="159"/>
      <c r="J39" s="160"/>
      <c r="O39" s="64"/>
      <c r="P39" s="64"/>
      <c r="Q39" s="64"/>
      <c r="R39" s="64"/>
    </row>
    <row r="40" spans="1:18" ht="44.1" customHeight="1" x14ac:dyDescent="0.3">
      <c r="A40" s="149" t="s">
        <v>28</v>
      </c>
      <c r="B40" s="150"/>
      <c r="C40" s="150"/>
      <c r="D40" s="150"/>
      <c r="E40" s="150"/>
      <c r="F40" s="150"/>
      <c r="G40" s="150"/>
      <c r="H40" s="150"/>
      <c r="I40" s="150"/>
      <c r="J40" s="151"/>
    </row>
    <row r="41" spans="1:18" s="11" customFormat="1" ht="46.5" customHeight="1" x14ac:dyDescent="0.25">
      <c r="A41" s="7" t="s">
        <v>0</v>
      </c>
      <c r="B41" s="44" t="s">
        <v>32</v>
      </c>
      <c r="C41" s="44" t="s">
        <v>9</v>
      </c>
      <c r="D41" s="43" t="s">
        <v>10</v>
      </c>
      <c r="E41" s="45" t="s">
        <v>5</v>
      </c>
      <c r="F41" s="46">
        <v>2019</v>
      </c>
      <c r="G41" s="83" t="s">
        <v>52</v>
      </c>
      <c r="H41" s="46">
        <v>2020</v>
      </c>
      <c r="I41" s="46">
        <v>2021</v>
      </c>
      <c r="J41" s="8">
        <v>2022</v>
      </c>
      <c r="K41" s="53"/>
      <c r="L41" s="66"/>
      <c r="O41" s="131" t="s">
        <v>127</v>
      </c>
      <c r="P41" s="131" t="s">
        <v>128</v>
      </c>
      <c r="Q41" s="131" t="s">
        <v>129</v>
      </c>
      <c r="R41" s="131" t="s">
        <v>130</v>
      </c>
    </row>
    <row r="42" spans="1:18" s="19" customFormat="1" ht="96" customHeight="1" x14ac:dyDescent="0.3">
      <c r="A42" s="16" t="s">
        <v>21</v>
      </c>
      <c r="B42" s="59" t="s">
        <v>35</v>
      </c>
      <c r="C42" s="18" t="s">
        <v>12</v>
      </c>
      <c r="D42" s="23" t="s">
        <v>11</v>
      </c>
      <c r="E42" s="29">
        <v>20</v>
      </c>
      <c r="F42" s="29">
        <v>11</v>
      </c>
      <c r="G42" s="84">
        <v>11</v>
      </c>
      <c r="H42" s="30">
        <v>3</v>
      </c>
      <c r="I42" s="30">
        <v>3</v>
      </c>
      <c r="J42" s="31">
        <v>3</v>
      </c>
      <c r="K42" s="58"/>
      <c r="L42" s="67"/>
      <c r="O42" s="125">
        <v>1</v>
      </c>
      <c r="P42" s="140" t="s">
        <v>170</v>
      </c>
      <c r="Q42" s="125">
        <v>1</v>
      </c>
      <c r="R42" s="140" t="s">
        <v>170</v>
      </c>
    </row>
    <row r="43" spans="1:18" s="19" customFormat="1" ht="61.5" thickBot="1" x14ac:dyDescent="0.35">
      <c r="A43" s="20" t="s">
        <v>20</v>
      </c>
      <c r="B43" s="59" t="s">
        <v>35</v>
      </c>
      <c r="C43" s="18" t="s">
        <v>12</v>
      </c>
      <c r="D43" s="23" t="s">
        <v>11</v>
      </c>
      <c r="E43" s="29">
        <v>30</v>
      </c>
      <c r="F43" s="29">
        <v>3</v>
      </c>
      <c r="G43" s="84">
        <v>3</v>
      </c>
      <c r="H43" s="30">
        <v>12</v>
      </c>
      <c r="I43" s="30">
        <v>7</v>
      </c>
      <c r="J43" s="31">
        <v>8</v>
      </c>
      <c r="K43" s="58"/>
      <c r="L43" s="67"/>
      <c r="O43" s="125">
        <v>13</v>
      </c>
      <c r="P43" s="140" t="s">
        <v>171</v>
      </c>
      <c r="Q43" s="125">
        <v>27</v>
      </c>
      <c r="R43" s="140" t="s">
        <v>172</v>
      </c>
    </row>
    <row r="44" spans="1:18" ht="30" customHeight="1" x14ac:dyDescent="0.3">
      <c r="A44" s="161"/>
      <c r="B44" s="162"/>
      <c r="C44" s="162"/>
      <c r="D44" s="162"/>
      <c r="E44" s="162"/>
      <c r="F44" s="162"/>
      <c r="G44" s="162"/>
      <c r="H44" s="162"/>
      <c r="I44" s="162"/>
      <c r="J44" s="163"/>
      <c r="O44" s="64"/>
      <c r="P44" s="64"/>
      <c r="Q44" s="64"/>
      <c r="R44" s="64"/>
    </row>
    <row r="45" spans="1:18" ht="44.1" customHeight="1" x14ac:dyDescent="0.3">
      <c r="A45" s="152" t="s">
        <v>8</v>
      </c>
      <c r="B45" s="153"/>
      <c r="C45" s="153"/>
      <c r="D45" s="153"/>
      <c r="E45" s="153"/>
      <c r="F45" s="153"/>
      <c r="G45" s="153"/>
      <c r="H45" s="153"/>
      <c r="I45" s="153"/>
      <c r="J45" s="154"/>
    </row>
    <row r="46" spans="1:18" s="11" customFormat="1" ht="83.25" customHeight="1" x14ac:dyDescent="0.25">
      <c r="A46" s="7" t="s">
        <v>0</v>
      </c>
      <c r="B46" s="44" t="s">
        <v>32</v>
      </c>
      <c r="C46" s="44" t="s">
        <v>9</v>
      </c>
      <c r="D46" s="43" t="s">
        <v>10</v>
      </c>
      <c r="E46" s="45" t="s">
        <v>5</v>
      </c>
      <c r="F46" s="46">
        <v>2019</v>
      </c>
      <c r="G46" s="83" t="s">
        <v>52</v>
      </c>
      <c r="H46" s="46">
        <v>2020</v>
      </c>
      <c r="I46" s="46">
        <v>2021</v>
      </c>
      <c r="J46" s="8">
        <v>2022</v>
      </c>
      <c r="K46" s="53"/>
      <c r="L46" s="66"/>
      <c r="O46" s="131" t="s">
        <v>127</v>
      </c>
      <c r="P46" s="131" t="s">
        <v>128</v>
      </c>
      <c r="Q46" s="131" t="s">
        <v>129</v>
      </c>
      <c r="R46" s="131" t="s">
        <v>130</v>
      </c>
    </row>
    <row r="47" spans="1:18" s="19" customFormat="1" ht="129.75" customHeight="1" thickBot="1" x14ac:dyDescent="0.35">
      <c r="A47" s="47" t="s">
        <v>7</v>
      </c>
      <c r="B47" s="59" t="s">
        <v>35</v>
      </c>
      <c r="C47" s="48" t="s">
        <v>30</v>
      </c>
      <c r="D47" s="49" t="s">
        <v>11</v>
      </c>
      <c r="E47" s="60">
        <v>90</v>
      </c>
      <c r="F47" s="60">
        <v>78</v>
      </c>
      <c r="G47" s="141">
        <v>79.400000000000006</v>
      </c>
      <c r="H47" s="60">
        <v>84</v>
      </c>
      <c r="I47" s="60">
        <v>87</v>
      </c>
      <c r="J47" s="60">
        <v>90</v>
      </c>
      <c r="K47" s="58"/>
      <c r="L47" s="67"/>
      <c r="O47" s="125" t="s">
        <v>173</v>
      </c>
      <c r="P47" s="140" t="s">
        <v>174</v>
      </c>
      <c r="Q47" s="125" t="s">
        <v>175</v>
      </c>
      <c r="R47" s="140" t="s">
        <v>174</v>
      </c>
    </row>
    <row r="48" spans="1:18" ht="40.5" customHeight="1" x14ac:dyDescent="0.3">
      <c r="A48" s="143" t="s">
        <v>44</v>
      </c>
      <c r="B48" s="144"/>
      <c r="C48" s="144"/>
      <c r="D48" s="144"/>
      <c r="E48" s="144"/>
      <c r="F48" s="144"/>
      <c r="G48" s="144"/>
      <c r="H48" s="144"/>
      <c r="I48" s="144"/>
      <c r="J48" s="145"/>
    </row>
    <row r="49" spans="1:10" x14ac:dyDescent="0.3">
      <c r="A49" s="21"/>
      <c r="B49" s="28"/>
      <c r="D49" s="21"/>
      <c r="H49" s="22"/>
      <c r="I49" s="22"/>
      <c r="J49" s="22"/>
    </row>
    <row r="50" spans="1:10" x14ac:dyDescent="0.35">
      <c r="A50" s="50"/>
    </row>
    <row r="51" spans="1:10" x14ac:dyDescent="0.35">
      <c r="A51" s="51"/>
    </row>
  </sheetData>
  <sheetProtection selectLockedCells="1"/>
  <protectedRanges>
    <protectedRange algorithmName="SHA-512" hashValue="fdkfvvaR15zZTVwNaVqqy2mH9G02NMbKiPS4XoqQDrcs8TSVOP0Nv3eiC0civq11EcICEQg2RjXt+KJRgcNWCQ==" saltValue="W2P9shK+IrNgxWoYVIO82Q==" spinCount="100000" sqref="E6" name="Rango1"/>
  </protectedRanges>
  <mergeCells count="15">
    <mergeCell ref="A2:R2"/>
    <mergeCell ref="A48:J48"/>
    <mergeCell ref="A25:J25"/>
    <mergeCell ref="A33:J33"/>
    <mergeCell ref="A40:J40"/>
    <mergeCell ref="A45:J45"/>
    <mergeCell ref="A32:J32"/>
    <mergeCell ref="A39:J39"/>
    <mergeCell ref="A44:J44"/>
    <mergeCell ref="A7:J7"/>
    <mergeCell ref="A4:J4"/>
    <mergeCell ref="A24:J24"/>
    <mergeCell ref="A16:J16"/>
    <mergeCell ref="A15:J15"/>
    <mergeCell ref="A8:J8"/>
  </mergeCells>
  <printOptions horizontalCentered="1" verticalCentered="1"/>
  <pageMargins left="0.23622047244094491" right="0.23622047244094491" top="0.39370078740157483" bottom="0.39370078740157483" header="0.31496062992125984" footer="0.31496062992125984"/>
  <pageSetup scale="70" fitToHeight="0" orientation="landscape" r:id="rId1"/>
  <rowBreaks count="1" manualBreakCount="1">
    <brk id="23"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topLeftCell="A19" zoomScaleNormal="100" workbookViewId="0">
      <selection activeCell="A31" sqref="A31"/>
    </sheetView>
  </sheetViews>
  <sheetFormatPr baseColWidth="10" defaultRowHeight="15" x14ac:dyDescent="0.25"/>
  <cols>
    <col min="18" max="18" width="32" customWidth="1"/>
  </cols>
  <sheetData>
    <row r="1" spans="1:18" ht="42" x14ac:dyDescent="0.25">
      <c r="A1" s="100" t="s">
        <v>56</v>
      </c>
      <c r="B1" s="100" t="s">
        <v>57</v>
      </c>
      <c r="C1" s="100" t="s">
        <v>58</v>
      </c>
      <c r="D1" s="100" t="s">
        <v>59</v>
      </c>
      <c r="E1" s="100" t="s">
        <v>60</v>
      </c>
      <c r="F1" s="100" t="s">
        <v>61</v>
      </c>
      <c r="G1" s="100" t="s">
        <v>62</v>
      </c>
      <c r="H1" s="100" t="s">
        <v>63</v>
      </c>
      <c r="I1" s="100" t="s">
        <v>64</v>
      </c>
      <c r="J1" s="100" t="s">
        <v>65</v>
      </c>
      <c r="K1" s="100" t="s">
        <v>66</v>
      </c>
      <c r="L1" s="100" t="s">
        <v>67</v>
      </c>
      <c r="M1" s="100" t="s">
        <v>68</v>
      </c>
      <c r="N1" s="100" t="s">
        <v>69</v>
      </c>
      <c r="O1" s="100" t="s">
        <v>70</v>
      </c>
      <c r="P1" s="100" t="s">
        <v>71</v>
      </c>
      <c r="Q1" s="100" t="s">
        <v>72</v>
      </c>
      <c r="R1" s="101" t="s">
        <v>73</v>
      </c>
    </row>
    <row r="2" spans="1:18" ht="189" x14ac:dyDescent="0.25">
      <c r="A2" s="102" t="s">
        <v>74</v>
      </c>
      <c r="B2" s="102" t="s">
        <v>75</v>
      </c>
      <c r="C2" s="102" t="s">
        <v>76</v>
      </c>
      <c r="D2" s="103">
        <v>6035</v>
      </c>
      <c r="E2" s="102" t="s">
        <v>77</v>
      </c>
      <c r="F2" s="102" t="s">
        <v>78</v>
      </c>
      <c r="G2" s="102" t="s">
        <v>79</v>
      </c>
      <c r="H2" s="104">
        <v>0</v>
      </c>
      <c r="I2" s="104">
        <v>0</v>
      </c>
      <c r="J2" s="104">
        <v>120</v>
      </c>
      <c r="K2" s="104">
        <v>140</v>
      </c>
      <c r="L2" s="104">
        <v>140</v>
      </c>
      <c r="M2" s="104">
        <v>400</v>
      </c>
      <c r="N2" s="104">
        <v>0</v>
      </c>
      <c r="O2" s="104">
        <v>0</v>
      </c>
      <c r="P2" s="104">
        <v>0</v>
      </c>
      <c r="Q2" s="104">
        <v>0</v>
      </c>
      <c r="R2" s="105" t="s">
        <v>80</v>
      </c>
    </row>
    <row r="3" spans="1:18" ht="126" x14ac:dyDescent="0.25">
      <c r="A3" s="106" t="s">
        <v>74</v>
      </c>
      <c r="B3" s="106" t="s">
        <v>75</v>
      </c>
      <c r="C3" s="106" t="s">
        <v>81</v>
      </c>
      <c r="D3" s="107">
        <v>6037</v>
      </c>
      <c r="E3" s="106" t="s">
        <v>82</v>
      </c>
      <c r="F3" s="106" t="s">
        <v>78</v>
      </c>
      <c r="G3" s="106" t="s">
        <v>83</v>
      </c>
      <c r="H3" s="108">
        <v>2500</v>
      </c>
      <c r="I3" s="109">
        <v>2.36</v>
      </c>
      <c r="J3" s="109">
        <v>2.36</v>
      </c>
      <c r="K3" s="109">
        <v>2.4</v>
      </c>
      <c r="L3" s="109">
        <v>2.38</v>
      </c>
      <c r="M3" s="109">
        <v>2.4</v>
      </c>
      <c r="N3" s="109">
        <v>2.2999999999999998</v>
      </c>
      <c r="O3" s="109">
        <v>2.2999999999999998</v>
      </c>
      <c r="P3" s="109">
        <v>2.2999999999999998</v>
      </c>
      <c r="Q3" s="109">
        <v>95.83</v>
      </c>
      <c r="R3" s="110" t="s">
        <v>84</v>
      </c>
    </row>
    <row r="4" spans="1:18" ht="90" x14ac:dyDescent="0.25">
      <c r="A4" s="102" t="s">
        <v>74</v>
      </c>
      <c r="B4" s="102" t="s">
        <v>75</v>
      </c>
      <c r="C4" s="102" t="s">
        <v>81</v>
      </c>
      <c r="D4" s="103">
        <v>6038</v>
      </c>
      <c r="E4" s="102" t="s">
        <v>85</v>
      </c>
      <c r="F4" s="102" t="s">
        <v>78</v>
      </c>
      <c r="G4" s="102" t="s">
        <v>79</v>
      </c>
      <c r="H4" s="111">
        <v>123218000</v>
      </c>
      <c r="I4" s="111">
        <v>152662</v>
      </c>
      <c r="J4" s="111">
        <v>130000</v>
      </c>
      <c r="K4" s="111">
        <v>130000</v>
      </c>
      <c r="L4" s="111">
        <v>87338</v>
      </c>
      <c r="M4" s="111">
        <v>500000</v>
      </c>
      <c r="N4" s="111">
        <v>191961</v>
      </c>
      <c r="O4" s="111">
        <v>191961</v>
      </c>
      <c r="P4" s="111">
        <v>191961</v>
      </c>
      <c r="Q4" s="104">
        <v>38.39</v>
      </c>
      <c r="R4" s="105" t="s">
        <v>86</v>
      </c>
    </row>
    <row r="5" spans="1:18" ht="90" x14ac:dyDescent="0.25">
      <c r="A5" s="106" t="s">
        <v>74</v>
      </c>
      <c r="B5" s="106" t="s">
        <v>75</v>
      </c>
      <c r="C5" s="106" t="s">
        <v>81</v>
      </c>
      <c r="D5" s="107">
        <v>6039</v>
      </c>
      <c r="E5" s="106" t="s">
        <v>87</v>
      </c>
      <c r="F5" s="106" t="s">
        <v>78</v>
      </c>
      <c r="G5" s="106" t="s">
        <v>79</v>
      </c>
      <c r="H5" s="109">
        <v>0</v>
      </c>
      <c r="I5" s="108">
        <v>40530</v>
      </c>
      <c r="J5" s="108">
        <v>314870</v>
      </c>
      <c r="K5" s="108">
        <v>629730</v>
      </c>
      <c r="L5" s="108">
        <v>314870</v>
      </c>
      <c r="M5" s="108">
        <v>1300000</v>
      </c>
      <c r="N5" s="108">
        <v>57433</v>
      </c>
      <c r="O5" s="108">
        <v>57433</v>
      </c>
      <c r="P5" s="108">
        <v>57433</v>
      </c>
      <c r="Q5" s="109">
        <v>4.42</v>
      </c>
      <c r="R5" s="110" t="s">
        <v>88</v>
      </c>
    </row>
    <row r="6" spans="1:18" ht="45" x14ac:dyDescent="0.25">
      <c r="A6" s="102" t="s">
        <v>74</v>
      </c>
      <c r="B6" s="102" t="s">
        <v>75</v>
      </c>
      <c r="C6" s="102" t="s">
        <v>81</v>
      </c>
      <c r="D6" s="103">
        <v>6040</v>
      </c>
      <c r="E6" s="102" t="s">
        <v>89</v>
      </c>
      <c r="F6" s="102" t="s">
        <v>78</v>
      </c>
      <c r="G6" s="102" t="s">
        <v>90</v>
      </c>
      <c r="H6" s="111">
        <v>4570700</v>
      </c>
      <c r="I6" s="111">
        <v>56347</v>
      </c>
      <c r="J6" s="111">
        <v>65647</v>
      </c>
      <c r="K6" s="111">
        <v>74977</v>
      </c>
      <c r="L6" s="111">
        <v>82907</v>
      </c>
      <c r="M6" s="111">
        <v>82907</v>
      </c>
      <c r="N6" s="104"/>
      <c r="O6" s="111">
        <v>45707</v>
      </c>
      <c r="P6" s="111">
        <v>45707</v>
      </c>
      <c r="Q6" s="104">
        <v>0</v>
      </c>
      <c r="R6" s="105"/>
    </row>
    <row r="7" spans="1:18" ht="162" x14ac:dyDescent="0.25">
      <c r="A7" s="106" t="s">
        <v>74</v>
      </c>
      <c r="B7" s="106" t="s">
        <v>75</v>
      </c>
      <c r="C7" s="106" t="s">
        <v>91</v>
      </c>
      <c r="D7" s="107">
        <v>6041</v>
      </c>
      <c r="E7" s="106" t="s">
        <v>92</v>
      </c>
      <c r="F7" s="106" t="s">
        <v>93</v>
      </c>
      <c r="G7" s="106" t="s">
        <v>94</v>
      </c>
      <c r="H7" s="108">
        <v>26900</v>
      </c>
      <c r="I7" s="109">
        <v>25.55</v>
      </c>
      <c r="J7" s="109">
        <v>24.06</v>
      </c>
      <c r="K7" s="109">
        <v>22.53</v>
      </c>
      <c r="L7" s="109">
        <v>21</v>
      </c>
      <c r="M7" s="109">
        <v>21</v>
      </c>
      <c r="N7" s="109">
        <v>27</v>
      </c>
      <c r="O7" s="109"/>
      <c r="P7" s="109"/>
      <c r="Q7" s="109"/>
      <c r="R7" s="110" t="s">
        <v>95</v>
      </c>
    </row>
    <row r="8" spans="1:18" ht="162" x14ac:dyDescent="0.25">
      <c r="A8" s="102" t="s">
        <v>74</v>
      </c>
      <c r="B8" s="102" t="s">
        <v>75</v>
      </c>
      <c r="C8" s="102" t="s">
        <v>91</v>
      </c>
      <c r="D8" s="103">
        <v>6042</v>
      </c>
      <c r="E8" s="102" t="s">
        <v>96</v>
      </c>
      <c r="F8" s="102" t="s">
        <v>93</v>
      </c>
      <c r="G8" s="102" t="s">
        <v>94</v>
      </c>
      <c r="H8" s="111">
        <v>7400</v>
      </c>
      <c r="I8" s="104">
        <v>6.53</v>
      </c>
      <c r="J8" s="104">
        <v>5.83</v>
      </c>
      <c r="K8" s="104">
        <v>5.1100000000000003</v>
      </c>
      <c r="L8" s="104">
        <v>4.4000000000000004</v>
      </c>
      <c r="M8" s="104">
        <v>4.4000000000000004</v>
      </c>
      <c r="N8" s="104"/>
      <c r="O8" s="104"/>
      <c r="P8" s="104"/>
      <c r="Q8" s="104"/>
      <c r="R8" s="105" t="s">
        <v>97</v>
      </c>
    </row>
    <row r="9" spans="1:18" ht="153" x14ac:dyDescent="0.25">
      <c r="A9" s="106" t="s">
        <v>74</v>
      </c>
      <c r="B9" s="106" t="s">
        <v>75</v>
      </c>
      <c r="C9" s="106" t="s">
        <v>91</v>
      </c>
      <c r="D9" s="107">
        <v>6043</v>
      </c>
      <c r="E9" s="106" t="s">
        <v>98</v>
      </c>
      <c r="F9" s="106" t="s">
        <v>93</v>
      </c>
      <c r="G9" s="106" t="s">
        <v>94</v>
      </c>
      <c r="H9" s="108">
        <v>36000</v>
      </c>
      <c r="I9" s="109">
        <v>34.369999999999997</v>
      </c>
      <c r="J9" s="109">
        <v>32.58</v>
      </c>
      <c r="K9" s="109">
        <v>30.74</v>
      </c>
      <c r="L9" s="109">
        <v>28.9</v>
      </c>
      <c r="M9" s="109">
        <v>28.9</v>
      </c>
      <c r="N9" s="109"/>
      <c r="O9" s="109"/>
      <c r="P9" s="109"/>
      <c r="Q9" s="109"/>
      <c r="R9" s="110" t="s">
        <v>99</v>
      </c>
    </row>
    <row r="10" spans="1:18" ht="153" x14ac:dyDescent="0.25">
      <c r="A10" s="102" t="s">
        <v>74</v>
      </c>
      <c r="B10" s="102" t="s">
        <v>75</v>
      </c>
      <c r="C10" s="102" t="s">
        <v>91</v>
      </c>
      <c r="D10" s="103">
        <v>6044</v>
      </c>
      <c r="E10" s="102" t="s">
        <v>100</v>
      </c>
      <c r="F10" s="102" t="s">
        <v>93</v>
      </c>
      <c r="G10" s="102" t="s">
        <v>94</v>
      </c>
      <c r="H10" s="111">
        <v>15400</v>
      </c>
      <c r="I10" s="104">
        <v>14.8</v>
      </c>
      <c r="J10" s="104">
        <v>12.71</v>
      </c>
      <c r="K10" s="104">
        <v>11.3</v>
      </c>
      <c r="L10" s="104">
        <v>9.9</v>
      </c>
      <c r="M10" s="104">
        <v>9.9</v>
      </c>
      <c r="N10" s="104"/>
      <c r="O10" s="104"/>
      <c r="P10" s="104"/>
      <c r="Q10" s="104"/>
      <c r="R10" s="105" t="s">
        <v>101</v>
      </c>
    </row>
    <row r="11" spans="1:18" ht="162" x14ac:dyDescent="0.25">
      <c r="A11" s="106" t="s">
        <v>74</v>
      </c>
      <c r="B11" s="106" t="s">
        <v>75</v>
      </c>
      <c r="C11" s="106" t="s">
        <v>91</v>
      </c>
      <c r="D11" s="107">
        <v>6045</v>
      </c>
      <c r="E11" s="106" t="s">
        <v>102</v>
      </c>
      <c r="F11" s="106" t="s">
        <v>93</v>
      </c>
      <c r="G11" s="106" t="s">
        <v>94</v>
      </c>
      <c r="H11" s="108">
        <v>29600</v>
      </c>
      <c r="I11" s="109">
        <v>25.38</v>
      </c>
      <c r="J11" s="109">
        <v>22.9</v>
      </c>
      <c r="K11" s="109">
        <v>20.350000000000001</v>
      </c>
      <c r="L11" s="109">
        <v>17.8</v>
      </c>
      <c r="M11" s="109">
        <v>17.8</v>
      </c>
      <c r="N11" s="109"/>
      <c r="O11" s="109"/>
      <c r="P11" s="109"/>
      <c r="Q11" s="109"/>
      <c r="R11" s="110" t="s">
        <v>103</v>
      </c>
    </row>
    <row r="12" spans="1:18" ht="171" x14ac:dyDescent="0.25">
      <c r="A12" s="102" t="s">
        <v>74</v>
      </c>
      <c r="B12" s="102" t="s">
        <v>75</v>
      </c>
      <c r="C12" s="102" t="s">
        <v>91</v>
      </c>
      <c r="D12" s="103">
        <v>6046</v>
      </c>
      <c r="E12" s="102" t="s">
        <v>104</v>
      </c>
      <c r="F12" s="102" t="s">
        <v>93</v>
      </c>
      <c r="G12" s="102" t="s">
        <v>94</v>
      </c>
      <c r="H12" s="111">
        <v>17000</v>
      </c>
      <c r="I12" s="104">
        <v>17.75</v>
      </c>
      <c r="J12" s="104">
        <v>15.83</v>
      </c>
      <c r="K12" s="104">
        <v>13.87</v>
      </c>
      <c r="L12" s="104">
        <v>11.9</v>
      </c>
      <c r="M12" s="104">
        <v>11.9</v>
      </c>
      <c r="N12" s="104"/>
      <c r="O12" s="104"/>
      <c r="P12" s="104"/>
      <c r="Q12" s="104"/>
      <c r="R12" s="105" t="s">
        <v>105</v>
      </c>
    </row>
    <row r="13" spans="1:18" ht="171" x14ac:dyDescent="0.25">
      <c r="A13" s="106" t="s">
        <v>74</v>
      </c>
      <c r="B13" s="106" t="s">
        <v>75</v>
      </c>
      <c r="C13" s="106" t="s">
        <v>91</v>
      </c>
      <c r="D13" s="107">
        <v>6047</v>
      </c>
      <c r="E13" s="106" t="s">
        <v>106</v>
      </c>
      <c r="F13" s="106" t="s">
        <v>93</v>
      </c>
      <c r="G13" s="106" t="s">
        <v>94</v>
      </c>
      <c r="H13" s="108">
        <v>36600</v>
      </c>
      <c r="I13" s="109">
        <v>38.24</v>
      </c>
      <c r="J13" s="109"/>
      <c r="K13" s="109">
        <v>34.76</v>
      </c>
      <c r="L13" s="109">
        <v>33</v>
      </c>
      <c r="M13" s="109">
        <v>33</v>
      </c>
      <c r="N13" s="109"/>
      <c r="O13" s="109"/>
      <c r="P13" s="109"/>
      <c r="Q13" s="109"/>
      <c r="R13" s="110" t="s">
        <v>107</v>
      </c>
    </row>
    <row r="14" spans="1:18" ht="153" x14ac:dyDescent="0.25">
      <c r="A14" s="102" t="s">
        <v>74</v>
      </c>
      <c r="B14" s="102" t="s">
        <v>75</v>
      </c>
      <c r="C14" s="102" t="s">
        <v>91</v>
      </c>
      <c r="D14" s="103">
        <v>6048</v>
      </c>
      <c r="E14" s="102" t="s">
        <v>108</v>
      </c>
      <c r="F14" s="102" t="s">
        <v>93</v>
      </c>
      <c r="G14" s="102" t="s">
        <v>94</v>
      </c>
      <c r="H14" s="111">
        <v>40400</v>
      </c>
      <c r="I14" s="104">
        <v>36.04</v>
      </c>
      <c r="J14" s="104">
        <v>33.47</v>
      </c>
      <c r="K14" s="104">
        <v>30.84</v>
      </c>
      <c r="L14" s="104">
        <v>28.2</v>
      </c>
      <c r="M14" s="104">
        <v>28.2</v>
      </c>
      <c r="N14" s="104"/>
      <c r="O14" s="104"/>
      <c r="P14" s="104"/>
      <c r="Q14" s="104"/>
      <c r="R14" s="105" t="s">
        <v>109</v>
      </c>
    </row>
    <row r="15" spans="1:18" ht="144" x14ac:dyDescent="0.25">
      <c r="A15" s="106" t="s">
        <v>74</v>
      </c>
      <c r="B15" s="106" t="s">
        <v>75</v>
      </c>
      <c r="C15" s="106" t="s">
        <v>91</v>
      </c>
      <c r="D15" s="107">
        <v>6049</v>
      </c>
      <c r="E15" s="106" t="s">
        <v>110</v>
      </c>
      <c r="F15" s="106" t="s">
        <v>93</v>
      </c>
      <c r="G15" s="106" t="s">
        <v>94</v>
      </c>
      <c r="H15" s="109">
        <v>508</v>
      </c>
      <c r="I15" s="109">
        <v>0.51</v>
      </c>
      <c r="J15" s="109">
        <v>0.49</v>
      </c>
      <c r="K15" s="109">
        <v>0.48</v>
      </c>
      <c r="L15" s="109">
        <v>0.47</v>
      </c>
      <c r="M15" s="109">
        <v>0.47</v>
      </c>
      <c r="N15" s="109"/>
      <c r="O15" s="109"/>
      <c r="P15" s="109"/>
      <c r="Q15" s="109"/>
      <c r="R15" s="110" t="s">
        <v>111</v>
      </c>
    </row>
    <row r="16" spans="1:18" ht="162" x14ac:dyDescent="0.25">
      <c r="A16" s="102" t="s">
        <v>74</v>
      </c>
      <c r="B16" s="102" t="s">
        <v>75</v>
      </c>
      <c r="C16" s="102" t="s">
        <v>112</v>
      </c>
      <c r="D16" s="103">
        <v>6050</v>
      </c>
      <c r="E16" s="102" t="s">
        <v>113</v>
      </c>
      <c r="F16" s="102" t="s">
        <v>93</v>
      </c>
      <c r="G16" s="102" t="s">
        <v>94</v>
      </c>
      <c r="H16" s="111">
        <v>58700</v>
      </c>
      <c r="I16" s="104">
        <v>56.81</v>
      </c>
      <c r="J16" s="104">
        <v>55.69</v>
      </c>
      <c r="K16" s="104">
        <v>54.55</v>
      </c>
      <c r="L16" s="104">
        <v>53.4</v>
      </c>
      <c r="M16" s="104">
        <v>53.4</v>
      </c>
      <c r="N16" s="104"/>
      <c r="O16" s="104"/>
      <c r="P16" s="104"/>
      <c r="Q16" s="104"/>
      <c r="R16" s="105" t="s">
        <v>114</v>
      </c>
    </row>
    <row r="17" spans="1:18" ht="162" x14ac:dyDescent="0.25">
      <c r="A17" s="106" t="s">
        <v>74</v>
      </c>
      <c r="B17" s="106" t="s">
        <v>75</v>
      </c>
      <c r="C17" s="106" t="s">
        <v>112</v>
      </c>
      <c r="D17" s="107">
        <v>6051</v>
      </c>
      <c r="E17" s="106" t="s">
        <v>115</v>
      </c>
      <c r="F17" s="106" t="s">
        <v>93</v>
      </c>
      <c r="G17" s="106" t="s">
        <v>94</v>
      </c>
      <c r="H17" s="108">
        <v>32700</v>
      </c>
      <c r="I17" s="109">
        <v>30.74</v>
      </c>
      <c r="J17" s="109">
        <v>29.58</v>
      </c>
      <c r="K17" s="109">
        <v>28.39</v>
      </c>
      <c r="L17" s="109">
        <v>27.2</v>
      </c>
      <c r="M17" s="109">
        <v>27.2</v>
      </c>
      <c r="N17" s="109"/>
      <c r="O17" s="109"/>
      <c r="P17" s="109"/>
      <c r="Q17" s="109"/>
      <c r="R17" s="110" t="s">
        <v>116</v>
      </c>
    </row>
    <row r="18" spans="1:18" ht="162" x14ac:dyDescent="0.25">
      <c r="A18" s="102" t="s">
        <v>74</v>
      </c>
      <c r="B18" s="102" t="s">
        <v>75</v>
      </c>
      <c r="C18" s="102" t="s">
        <v>112</v>
      </c>
      <c r="D18" s="103">
        <v>6052</v>
      </c>
      <c r="E18" s="102" t="s">
        <v>117</v>
      </c>
      <c r="F18" s="102" t="s">
        <v>93</v>
      </c>
      <c r="G18" s="102" t="s">
        <v>94</v>
      </c>
      <c r="H18" s="111">
        <v>52600</v>
      </c>
      <c r="I18" s="104">
        <v>50.67</v>
      </c>
      <c r="J18" s="104">
        <v>49.53</v>
      </c>
      <c r="K18" s="104">
        <v>48.37</v>
      </c>
      <c r="L18" s="104">
        <v>47.2</v>
      </c>
      <c r="M18" s="104">
        <v>47.2</v>
      </c>
      <c r="N18" s="104"/>
      <c r="O18" s="104"/>
      <c r="P18" s="104"/>
      <c r="Q18" s="104"/>
      <c r="R18" s="105" t="s">
        <v>118</v>
      </c>
    </row>
    <row r="19" spans="1:18" ht="162" x14ac:dyDescent="0.25">
      <c r="A19" s="106" t="s">
        <v>74</v>
      </c>
      <c r="B19" s="106" t="s">
        <v>75</v>
      </c>
      <c r="C19" s="106" t="s">
        <v>112</v>
      </c>
      <c r="D19" s="107">
        <v>6053</v>
      </c>
      <c r="E19" s="106" t="s">
        <v>119</v>
      </c>
      <c r="F19" s="106" t="s">
        <v>93</v>
      </c>
      <c r="G19" s="106" t="s">
        <v>94</v>
      </c>
      <c r="H19" s="108">
        <v>26500</v>
      </c>
      <c r="I19" s="109">
        <v>25.04</v>
      </c>
      <c r="J19" s="109">
        <v>24.17</v>
      </c>
      <c r="K19" s="109">
        <v>23.29</v>
      </c>
      <c r="L19" s="109">
        <v>22.4</v>
      </c>
      <c r="M19" s="109">
        <v>22.4</v>
      </c>
      <c r="N19" s="109"/>
      <c r="O19" s="109"/>
      <c r="P19" s="109"/>
      <c r="Q19" s="109"/>
      <c r="R19" s="110" t="s">
        <v>120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A65FJVFR3NAS-1820456951-8654</_dlc_DocId>
    <_dlc_DocIdUrl xmlns="fe5c55e1-1529-428c-8c16-ada3460a0e7a">
      <Url>http://tame/_layouts/15/DocIdRedir.aspx?ID=A65FJVFR3NAS-1820456951-8654</Url>
      <Description>A65FJVFR3NAS-1820456951-8654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25590E-4D14-4758-9E12-730E999BFD64}"/>
</file>

<file path=customXml/itemProps2.xml><?xml version="1.0" encoding="utf-8"?>
<ds:datastoreItem xmlns:ds="http://schemas.openxmlformats.org/officeDocument/2006/customXml" ds:itemID="{F4291374-A342-4D91-9727-6C7A8A91E8E5}">
  <ds:schemaRefs>
    <ds:schemaRef ds:uri="http://schemas.microsoft.com/office/2006/metadata/properties"/>
    <ds:schemaRef ds:uri="http://schemas.microsoft.com/office/infopath/2007/PartnerControls"/>
    <ds:schemaRef ds:uri="http://schemas.microsoft.com/sharepoint/v3"/>
    <ds:schemaRef ds:uri="fe5c55e1-1529-428c-8c16-ada3460a0e7a"/>
  </ds:schemaRefs>
</ds:datastoreItem>
</file>

<file path=customXml/itemProps3.xml><?xml version="1.0" encoding="utf-8"?>
<ds:datastoreItem xmlns:ds="http://schemas.openxmlformats.org/officeDocument/2006/customXml" ds:itemID="{A36ADF6B-DC9A-41B7-8415-2996CC005859}">
  <ds:schemaRefs>
    <ds:schemaRef ds:uri="http://schemas.microsoft.com/sharepoint/v3/contenttype/forms"/>
  </ds:schemaRefs>
</ds:datastoreItem>
</file>

<file path=customXml/itemProps4.xml><?xml version="1.0" encoding="utf-8"?>
<ds:datastoreItem xmlns:ds="http://schemas.openxmlformats.org/officeDocument/2006/customXml" ds:itemID="{E0104245-5A4B-4E0B-B026-A9EE82CA60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 Dic 2019 Plan Estrategico</vt:lpstr>
      <vt:lpstr>Seg Dic 2019 Ind SINERGIA</vt:lpstr>
      <vt:lpstr>'Seg Dic 2019 Plan Estrategico'!Área_de_impresión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Barrera Navarro</dc:creator>
  <cp:lastModifiedBy>Yenny garzon</cp:lastModifiedBy>
  <cp:lastPrinted>2019-10-28T13:44:24Z</cp:lastPrinted>
  <dcterms:created xsi:type="dcterms:W3CDTF">2019-01-14T19:44:53Z</dcterms:created>
  <dcterms:modified xsi:type="dcterms:W3CDTF">2021-12-15T22:15:26Z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3a980652-3e02-44ec-bbff-d5791b80a57f</vt:lpwstr>
  </property>
</Properties>
</file>