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psco-my.sharepoint.com/personal/fabio_gomez_prosperidadsocial_gov_co/Documents/1_Prog_Repor_Act_PC/Prog_Mensu/"/>
    </mc:Choice>
  </mc:AlternateContent>
  <xr:revisionPtr revIDLastSave="1500" documentId="11_B7379BFACF056429D62826EE04A2BEA84A024AD7" xr6:coauthVersionLast="47" xr6:coauthVersionMax="47" xr10:uidLastSave="{EA55A384-EC31-4EE5-8ABE-A1B79CEA7181}"/>
  <workbookProtection workbookAlgorithmName="SHA-512" workbookHashValue="CCMRQDR/kHNtl9FqhPemSphgVWDyXGbZptIu7WfHnaVITCNU98/0BNewYhLGLEcTW+0GgZc3LMD3GXGnShcilg==" workbookSaltValue="EFcL3NHmAGvT+1tjNgaJ/A==" workbookSpinCount="100000" lockStructure="1"/>
  <bookViews>
    <workbookView xWindow="-120" yWindow="-120" windowWidth="21840" windowHeight="13140" firstSheet="2" activeTab="2" xr2:uid="{00000000-000D-0000-FFFF-FFFF00000000}"/>
  </bookViews>
  <sheets>
    <sheet name="Datos 2" sheetId="22" state="hidden" r:id="rId1"/>
    <sheet name="Datos_1" sheetId="3" state="hidden" r:id="rId2"/>
    <sheet name="Activ_PC_Caracterizadas" sheetId="1" r:id="rId3"/>
    <sheet name="Instructivo Act_Caracteriza" sheetId="17" state="hidden" r:id="rId4"/>
    <sheet name="Activ_PC_Nuevas" sheetId="23" state="hidden" r:id="rId5"/>
    <sheet name="Instructivo Act_Nuevas" sheetId="19" state="hidden" r:id="rId6"/>
  </sheets>
  <definedNames>
    <definedName name="_xlnm._FilterDatabase" localSheetId="2" hidden="1">Activ_PC_Caracterizadas!$A$5:$J$133</definedName>
    <definedName name="_xlnm._FilterDatabase" localSheetId="0" hidden="1">'Datos 2'!$A$3:$I$37</definedName>
    <definedName name="_xlnm.Print_Area" localSheetId="2">Activ_PC_Caracterizadas!$A$1:$J$36</definedName>
    <definedName name="_xlnm.Print_Area" localSheetId="4">Activ_PC_Nuevas!$A$1:$J$34</definedName>
    <definedName name="_xlnm.Print_Area" localSheetId="0">'Datos 2'!$A$1:$AB$53</definedName>
    <definedName name="Dependencias">Datos_1!$B$4:$B$16</definedName>
    <definedName name="Dirección_de_Acompañamiento_Familiar_y_Comunitario">Datos_1!$H$4:$H$6</definedName>
    <definedName name="Dirección_de_Gestión_y_Articulación_de_la_Oferta_Social">Datos_1!$G$4:$G$8</definedName>
    <definedName name="Dirección_de_Inclusión_Productiva">Datos_1!$L$4:$L$9</definedName>
    <definedName name="Dirección_de_Infraestructura_Social_y_Hábitat">Datos_1!$M$4:$M$7</definedName>
    <definedName name="Dirección_de_Transferencias_Monetarias">Datos_1!$I$4:$I$8</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Datos_1!$J$30:$J$30</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Datos_1!$M$13:$M$22</definedName>
    <definedName name="Oficina_Asesora_de_Planeación">Datos_1!$E$4:$E$7</definedName>
    <definedName name="Oficina_de_Gestión_Regional">Datos_1!$P$4</definedName>
    <definedName name="Origen_Recursos">Datos_1!$I$20:$I$26</definedName>
    <definedName name="Secretaría_General">Datos_1!$F$4</definedName>
    <definedName name="Subdirección_de_Transferencias_Monetarias_Condicionadas">Datos_1!$J$4:$J$5</definedName>
    <definedName name="Subdirección_de_Transferencias_Monetarias_no_Condicionadas">Datos_1!$K$4:$K$6</definedName>
    <definedName name="Subdirección_General_de_Programas_y_Proyectos">Datos_1!$O$4</definedName>
    <definedName name="Subdirección_General_para_la_Superación_de_la_Pobreza">Datos_1!$N$4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2" l="1"/>
  <c r="B25" i="22"/>
  <c r="A25" i="22"/>
  <c r="C37" i="22"/>
  <c r="C36" i="22"/>
  <c r="C33" i="22"/>
  <c r="B37" i="22"/>
  <c r="B36" i="22"/>
  <c r="B33" i="22"/>
  <c r="C32" i="22"/>
  <c r="B32" i="22"/>
  <c r="C24" i="22"/>
  <c r="C23" i="22"/>
  <c r="C22" i="22"/>
  <c r="C21" i="22"/>
  <c r="B24" i="22"/>
  <c r="B23" i="22"/>
  <c r="B22" i="22"/>
  <c r="B21" i="22"/>
  <c r="A37" i="22"/>
  <c r="A36" i="22"/>
  <c r="A33" i="22"/>
  <c r="A32" i="22"/>
  <c r="A24" i="22"/>
  <c r="A23" i="22"/>
  <c r="A22" i="22"/>
  <c r="A21" i="22"/>
  <c r="C31" i="22"/>
  <c r="B31" i="22"/>
  <c r="A31" i="22"/>
  <c r="C15" i="22"/>
  <c r="B15" i="22"/>
  <c r="C20" i="22"/>
  <c r="C19" i="22"/>
  <c r="C18" i="22"/>
  <c r="C17" i="22"/>
  <c r="C16" i="22"/>
  <c r="B20" i="22"/>
  <c r="B19" i="22"/>
  <c r="B18" i="22"/>
  <c r="B17" i="22"/>
  <c r="B16" i="22"/>
  <c r="A20" i="22"/>
  <c r="A19" i="22"/>
  <c r="A18" i="22"/>
  <c r="A17" i="22"/>
  <c r="A16" i="22"/>
  <c r="C14" i="22"/>
  <c r="C13" i="22"/>
  <c r="C12" i="22"/>
  <c r="C11" i="22"/>
  <c r="C10" i="22"/>
  <c r="C9" i="22"/>
  <c r="C8" i="22"/>
  <c r="C7" i="22"/>
  <c r="C6" i="22"/>
  <c r="C5" i="22"/>
  <c r="A14" i="22"/>
  <c r="A13" i="22"/>
  <c r="A12" i="22"/>
  <c r="A11" i="22"/>
  <c r="A10" i="22"/>
  <c r="A9" i="22"/>
  <c r="A8" i="22"/>
  <c r="A7" i="22"/>
  <c r="A6" i="22"/>
  <c r="A5" i="22"/>
  <c r="C35" i="22"/>
  <c r="C34" i="22"/>
  <c r="C30" i="22"/>
  <c r="C29" i="22"/>
  <c r="C28" i="22"/>
  <c r="C27" i="22"/>
  <c r="C26" i="22"/>
  <c r="D133" i="1"/>
  <c r="D129" i="1"/>
  <c r="D125" i="1"/>
  <c r="D121" i="1"/>
  <c r="D117" i="1"/>
  <c r="D113" i="1"/>
  <c r="D109" i="1"/>
  <c r="D105" i="1"/>
  <c r="D101" i="1"/>
  <c r="D97" i="1"/>
  <c r="D93" i="1"/>
  <c r="D89" i="1"/>
  <c r="D85" i="1"/>
  <c r="D81" i="1"/>
  <c r="D77" i="1"/>
  <c r="D73" i="1"/>
  <c r="D69" i="1"/>
  <c r="D65" i="1"/>
  <c r="D61" i="1"/>
  <c r="D57" i="1"/>
  <c r="D53" i="1"/>
  <c r="D49" i="1"/>
  <c r="D45" i="1"/>
  <c r="D41" i="1"/>
  <c r="D132" i="1"/>
  <c r="D128" i="1"/>
  <c r="D124" i="1"/>
  <c r="D120" i="1"/>
  <c r="D116" i="1"/>
  <c r="D112" i="1"/>
  <c r="D108" i="1"/>
  <c r="D104" i="1"/>
  <c r="D100" i="1"/>
  <c r="D96" i="1"/>
  <c r="D92" i="1"/>
  <c r="D88" i="1"/>
  <c r="D84" i="1"/>
  <c r="D80" i="1"/>
  <c r="D76" i="1"/>
  <c r="D72" i="1"/>
  <c r="D68" i="1"/>
  <c r="D64" i="1"/>
  <c r="D60" i="1"/>
  <c r="D56" i="1"/>
  <c r="D48" i="1"/>
  <c r="D44" i="1"/>
  <c r="D40" i="1"/>
  <c r="D131" i="1"/>
  <c r="D127" i="1"/>
  <c r="D123" i="1"/>
  <c r="D119" i="1"/>
  <c r="D115" i="1"/>
  <c r="D111" i="1"/>
  <c r="D107" i="1"/>
  <c r="D103" i="1"/>
  <c r="D99" i="1"/>
  <c r="D95" i="1"/>
  <c r="D91" i="1"/>
  <c r="D87" i="1"/>
  <c r="D83" i="1"/>
  <c r="D79" i="1"/>
  <c r="D75" i="1"/>
  <c r="D71" i="1"/>
  <c r="D67" i="1"/>
  <c r="D63" i="1"/>
  <c r="D59" i="1"/>
  <c r="D55" i="1"/>
  <c r="D51" i="1"/>
  <c r="D47" i="1"/>
  <c r="D43" i="1"/>
  <c r="D39" i="1"/>
  <c r="D130" i="1"/>
  <c r="D126" i="1"/>
  <c r="D122" i="1"/>
  <c r="D118" i="1"/>
  <c r="D114" i="1"/>
  <c r="D110" i="1"/>
  <c r="D106" i="1"/>
  <c r="D102" i="1"/>
  <c r="D98" i="1"/>
  <c r="D94" i="1"/>
  <c r="D90" i="1"/>
  <c r="D86" i="1"/>
  <c r="D82" i="1"/>
  <c r="D78" i="1"/>
  <c r="D74" i="1"/>
  <c r="D70" i="1"/>
  <c r="D66" i="1"/>
  <c r="D62" i="1"/>
  <c r="D58" i="1"/>
  <c r="D54" i="1"/>
  <c r="D50" i="1"/>
  <c r="D46" i="1"/>
  <c r="D42" i="1"/>
  <c r="D38" i="1"/>
  <c r="O29" i="3"/>
  <c r="N29" i="3"/>
  <c r="M29" i="3"/>
  <c r="L29" i="3"/>
  <c r="K29" i="3"/>
  <c r="J29" i="3"/>
  <c r="I29" i="3"/>
  <c r="H29" i="3"/>
  <c r="G29" i="3"/>
  <c r="F29" i="3"/>
  <c r="B30" i="22"/>
  <c r="E29" i="3"/>
  <c r="P3" i="3"/>
  <c r="O3" i="3"/>
  <c r="N3" i="3"/>
  <c r="M3" i="3"/>
  <c r="L3" i="3"/>
  <c r="K3" i="3"/>
  <c r="J3" i="3"/>
  <c r="A15" i="22"/>
  <c r="I3" i="3"/>
  <c r="H3" i="3"/>
  <c r="G3" i="3"/>
  <c r="F3" i="3"/>
  <c r="D3" i="3"/>
  <c r="E3" i="3"/>
  <c r="A35" i="22"/>
  <c r="A34" i="22"/>
  <c r="A30" i="22"/>
  <c r="A29" i="22"/>
  <c r="A28" i="22"/>
  <c r="A27" i="22"/>
  <c r="A26" i="22"/>
  <c r="B28" i="22"/>
  <c r="B35" i="22"/>
  <c r="B27" i="22"/>
  <c r="B29" i="22"/>
  <c r="B34" i="22"/>
  <c r="B26" i="22"/>
  <c r="B11" i="22"/>
  <c r="B10" i="22"/>
  <c r="B9" i="22"/>
  <c r="B12" i="22"/>
  <c r="B14" i="22"/>
  <c r="B13" i="22"/>
  <c r="B7" i="22"/>
  <c r="B6" i="22"/>
  <c r="B5" i="22"/>
  <c r="B8" i="22"/>
  <c r="D6" i="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2" i="1"/>
</calcChain>
</file>

<file path=xl/sharedStrings.xml><?xml version="1.0" encoding="utf-8"?>
<sst xmlns="http://schemas.openxmlformats.org/spreadsheetml/2006/main" count="1002" uniqueCount="429">
  <si>
    <t>DEPENDENCIAS</t>
  </si>
  <si>
    <t>Dirección General</t>
  </si>
  <si>
    <t>Oficina Asesora de Planeación</t>
  </si>
  <si>
    <t>Secretaría General</t>
  </si>
  <si>
    <t>Dirección de Gestión y Articulación de la Oferta Social</t>
  </si>
  <si>
    <t>Dirección de Acompañamiento Familiar y Comunitario</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</si>
  <si>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</si>
  <si>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</si>
  <si>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</si>
  <si>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</si>
  <si>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</si>
  <si>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</si>
  <si>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</si>
  <si>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</si>
  <si>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</si>
  <si>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</si>
  <si>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</si>
  <si>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</si>
  <si>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</si>
  <si>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</si>
  <si>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</si>
  <si>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</si>
  <si>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</si>
  <si>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</si>
  <si>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</si>
  <si>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</si>
  <si>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</si>
  <si>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</si>
  <si>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</si>
  <si>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</si>
  <si>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</si>
  <si>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</si>
  <si>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</si>
  <si>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</si>
  <si>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</si>
  <si>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</si>
  <si>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</si>
  <si>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</si>
  <si>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</si>
  <si>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</si>
  <si>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</si>
  <si>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</si>
  <si>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</si>
  <si>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</si>
  <si>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</si>
  <si>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</si>
  <si>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</si>
  <si>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</si>
  <si>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</si>
  <si>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</si>
  <si>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</si>
  <si>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</si>
  <si>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</si>
  <si>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</si>
  <si>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</si>
  <si>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</si>
  <si>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</si>
  <si>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</si>
  <si>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</si>
  <si>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</si>
  <si>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</si>
  <si>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</si>
  <si>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</si>
  <si>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</si>
  <si>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</si>
  <si>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</si>
  <si>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</si>
  <si>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</si>
  <si>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</si>
  <si>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</si>
  <si>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</si>
  <si>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</si>
  <si>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</si>
  <si>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</si>
  <si>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</si>
  <si>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</si>
  <si>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</si>
  <si>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</si>
  <si>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</si>
  <si>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</si>
  <si>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</si>
  <si>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</si>
  <si>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</si>
  <si>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</si>
  <si>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</si>
  <si>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</si>
  <si>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</si>
  <si>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</si>
  <si>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</si>
  <si>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</si>
  <si>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</si>
  <si>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</si>
  <si>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</si>
  <si>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</si>
  <si>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</si>
  <si>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</si>
  <si>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</si>
  <si>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</si>
  <si>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</si>
  <si>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</si>
  <si>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</si>
  <si>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</si>
  <si>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</si>
  <si>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</si>
  <si>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</si>
  <si>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</si>
  <si>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</si>
  <si>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</si>
  <si>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</si>
  <si>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</si>
  <si>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</si>
  <si>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</si>
  <si>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</si>
  <si>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</si>
  <si>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</si>
  <si>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</si>
  <si>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</si>
  <si>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</si>
  <si>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</si>
  <si>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</si>
  <si>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</si>
  <si>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</si>
  <si>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</si>
  <si>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</si>
  <si>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</si>
  <si>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</si>
  <si>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</si>
  <si>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</si>
  <si>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</si>
  <si>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</si>
  <si>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</si>
  <si>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</si>
  <si>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</si>
  <si>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</si>
  <si>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</si>
  <si>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</si>
  <si>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</si>
  <si>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No aplica</t>
  </si>
  <si>
    <t>Espacio de participación ciudadana</t>
  </si>
  <si>
    <t>Comité de Control Social</t>
  </si>
  <si>
    <t>Consulta</t>
  </si>
  <si>
    <t>Comité de Control Social FEST</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</si>
  <si>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</si>
  <si>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</si>
  <si>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</si>
  <si>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</si>
  <si>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</si>
  <si>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</si>
  <si>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</si>
  <si>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</si>
  <si>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</si>
  <si>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</si>
  <si>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</si>
  <si>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</si>
  <si>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</si>
  <si>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</si>
  <si>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</si>
  <si>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</si>
  <si>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</si>
  <si>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</si>
  <si>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</si>
  <si>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Promover espacios de fortalecimiento del tejido social y de aprendizaje mutuo, a partir del compartir y reconocer la diversidad cultural, los saberes propios de cada comunidad y las experiencias exitosas en la implementación del programa.</t>
  </si>
  <si>
    <t>Asambleas Municipales de elección y rendición de cuentas</t>
  </si>
  <si>
    <t>Seguimiento.
Evaluación y control.</t>
  </si>
  <si>
    <t>Formulación del Plan Anticorrupción y de Atención al Ciudadano</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</si>
  <si>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</si>
  <si>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</si>
  <si>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</si>
  <si>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</si>
  <si>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</si>
  <si>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</si>
  <si>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</si>
  <si>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</si>
  <si>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</si>
  <si>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</si>
  <si>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r>
      <t xml:space="preserve">Grupos de Interés </t>
    </r>
    <r>
      <rPr>
        <sz val="8"/>
        <color theme="1"/>
        <rFont val="Work Sans"/>
      </rPr>
      <t xml:space="preserve">(Academia, Gremios, Órganos de Control, Veedurías Ciudadanas, ONG, ciudadanía en general) </t>
    </r>
  </si>
  <si>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</si>
  <si>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</si>
  <si>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</si>
  <si>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</si>
  <si>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</si>
  <si>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</si>
  <si>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</si>
  <si>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</si>
  <si>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</si>
  <si>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</si>
  <si>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</si>
  <si>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Evaluación participativa - IRACA</t>
  </si>
  <si>
    <t>Encuesta de satisfacción - IRACA</t>
  </si>
  <si>
    <t>Jornada de microfocalización - FEST</t>
  </si>
  <si>
    <t>Reunión de seguimiento y articulación - FEST</t>
  </si>
  <si>
    <t>Audiencia Pública Sectorial de Rendición de Cuentas</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</si>
  <si>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</si>
  <si>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</si>
  <si>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</si>
  <si>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</si>
  <si>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</si>
  <si>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</si>
  <si>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</si>
  <si>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</si>
  <si>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</si>
  <si>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</si>
  <si>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</si>
  <si>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</si>
  <si>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</si>
  <si>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</si>
  <si>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</si>
  <si>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</si>
  <si>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</si>
  <si>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</si>
  <si>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</si>
  <si>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</si>
  <si>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</si>
  <si>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</si>
  <si>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</si>
  <si>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</si>
  <si>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</si>
  <si>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</si>
  <si>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</si>
  <si>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</si>
  <si>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</si>
  <si>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</si>
  <si>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</si>
  <si>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</si>
  <si>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</si>
  <si>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</si>
  <si>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</si>
  <si>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</si>
  <si>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</si>
  <si>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</si>
  <si>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</si>
  <si>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</si>
  <si>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</si>
  <si>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Información  
Formulación Participativa</t>
  </si>
  <si>
    <t>Oficina de Gestión Regional</t>
  </si>
  <si>
    <t>Evaluación</t>
  </si>
  <si>
    <t>No Aplica GIT</t>
  </si>
  <si>
    <t>Generar alternativas de solución</t>
  </si>
  <si>
    <t>Primera puesta a prueba con comunidad</t>
  </si>
  <si>
    <t>Consulta
Ejecución o implementación participativa.</t>
  </si>
  <si>
    <t>Consulta 
Formulación Participativa</t>
  </si>
  <si>
    <t>Iteración, seguimiento y evaluación del prototipo</t>
  </si>
  <si>
    <t>Ejecución o implementación participativa.
Control y Evaluación</t>
  </si>
  <si>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</si>
  <si>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</si>
  <si>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</si>
  <si>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</si>
  <si>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</si>
  <si>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Identificación de necesidades 
Planeación
Ejecución</t>
  </si>
  <si>
    <t>Consulta Temas de Interés para la Rendición de Cuentas Sectorial</t>
  </si>
  <si>
    <t>Identificación Necesidades
Planeación</t>
  </si>
  <si>
    <t>Construcción participativa del Informe de Rendición de Cuentas</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</si>
  <si>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</si>
  <si>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</si>
  <si>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</si>
  <si>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</si>
  <si>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</si>
  <si>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</si>
  <si>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GIT
Gestión y Análisis de la
Información</t>
  </si>
  <si>
    <t>Dirección de Transferencias Monetarias</t>
  </si>
  <si>
    <t>Subdirección de Transferencias Monetarias no Condicionadas</t>
  </si>
  <si>
    <t>GIT Ingreso Solidario</t>
  </si>
  <si>
    <t>GIT Compensación del IVA</t>
  </si>
  <si>
    <t>GIT Colombia Mayor</t>
  </si>
  <si>
    <t>Construir el Plan Anticorrupción y de Atención al Ciudadano (PAAC) para la respectiva vigencia, el cual se dispone en la página web en su versión preliminar para la participación de la ciudadanía.</t>
  </si>
  <si>
    <t>Planeación.</t>
  </si>
  <si>
    <t>Conocer los temas sobre los cuales los ciudadanos están interesados en que las Entidades del Sector rindan cuentas e incluirlos en los eventos e informes de Rendición de Cuentas.</t>
  </si>
  <si>
    <t>Conocer frente al informe preliminar de RdC,  las inquietudes y requerimientos de los ciudadanos para la construcción participativa del Informe Final de RdC que se presentará en la Audiencia Pública.</t>
  </si>
  <si>
    <t>Concertación con las autoridades étnicas - IRACA</t>
  </si>
  <si>
    <t>Generar espacios de diálogo  con las autoridades étnicas como máximos representantes, en las diferentes etapas del programa, que permitan una atención adaptada a la necesidades de la comunidad de acuerdo al alcance del programa IRACA.</t>
  </si>
  <si>
    <t>Identificación de necesidades.
Planeación.
Ejecución.
Seguimiento.
Evaluación y Control.</t>
  </si>
  <si>
    <t>Comités de control social - IRACA</t>
  </si>
  <si>
    <t>Realizar el seguimiento local a la implementación del programa, fomentando la transparencia, la participación, la validación y la corresponsabilidad.</t>
  </si>
  <si>
    <t>Valoración participativa de la intervención - IRACA</t>
  </si>
  <si>
    <t>Recolectar información sobre la valoración de la implementación del programa IRACA de manera participativa identificando buenas prácticas, lecciones aprendidas y oportunidades de mejora. Esta actividad se llevará a cabo en la etapa de cierre de la intervención.</t>
  </si>
  <si>
    <t>Reunión de socialización y seguimiento del  programa  Familias en su Tierra-FEST</t>
  </si>
  <si>
    <t>* Construir un mapa de oferta institucional que permita involucrar a los líderes y participantes elegidos para este rol por la UMI (Unidad Mínima de Intervención) del proyecto en la construcción de redes en seguridad alimentaria y nutrición. De la jornada se espera disponer de un inventario de la oferta institucional que indique sus alcance y medios para desarrollar efectivamente las acciones complementarias a la intervención ReSA®.
* Suministrar la información del proyecto sobre el estado, avances, logros, dificultades, cantidad de participantes, UMIs conformadas, casos de éxitos y aspectos a mejorar para la culminación efectiva del proyecto, a una muestra de la población objeto de intervención, entre los cuales incluirá los lideres SAN, los participantes elegidos para este rol por la UMIs, entre otros actores claves en el territorio.</t>
  </si>
  <si>
    <t>Formulación Participativa
Ejecución o implementación participativa</t>
  </si>
  <si>
    <t>Ejecución o implementación participativa.</t>
  </si>
  <si>
    <t>Comité Municipal de Líderes y lideresas-Líderes y lideresas Indígenas</t>
  </si>
  <si>
    <t>•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t>
  </si>
  <si>
    <t>•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t>
  </si>
  <si>
    <t>Comité Municipal de Líderes y lideresas - Líderes y lideresas Indígenas.</t>
  </si>
  <si>
    <t>Promover la visibilidad en la vida municipal de las familias participantes del programa Familias en Acción.
Promover la rendición de cuentas por parte de la administración municipal sobre la operación del programa.
Ratificar y legitimar la elección de líderes y lideresas del programa.</t>
  </si>
  <si>
    <t>Ejecución
Evaluación y Control</t>
  </si>
  <si>
    <t>Asambleas Municipales del programa Familias en Acción</t>
  </si>
  <si>
    <t>Ejecución o implementación participativa
Control y Evaluación</t>
  </si>
  <si>
    <t>Encuentros Regionales de Líderes, líderesas - Líderes y lideresas Indígenas</t>
  </si>
  <si>
    <t>Propiciar un espacio de encuentro y aprendizaje para el afianzamiento del ejercicio de liderazgo en el Programa y de los conocimientos generales y operativos que deben tener lideres y lideresas del programa Familias en Acción  para ejercer su rol. 
Aportar al fortalecimiento de las redes sociales y del quehacer de Líderes y lideresas del programa, su ética y su participación en el desarrollo de las líneas estratégicas del Componente de Bienestar Comunitario.</t>
  </si>
  <si>
    <t>Encuentro de Intercambio de Experiencias entre Líderes(as), Líderes(as) Indígenas y Líderes(as) NARP</t>
  </si>
  <si>
    <t>Prosperidad con la Gente</t>
  </si>
  <si>
    <t>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t>
  </si>
  <si>
    <t>Entender el problema - Preguntar</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</si>
  <si>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t>
    </r>
  </si>
  <si>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</si>
  <si>
    <r>
      <t xml:space="preserve">Generar el primer espacio en donde se ponga a aprueba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</si>
  <si>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r>
      <t xml:space="preserve">Generar espacios en donde se itere el prototipo con diferentes actores, </t>
    </r>
    <r>
      <rPr>
        <b/>
        <sz val="8"/>
        <color theme="1"/>
        <rFont val="Work Sans"/>
      </rPr>
      <t>entre ellos los grupos de valor</t>
    </r>
    <r>
      <rPr>
        <sz val="8"/>
        <color theme="1"/>
        <rFont val="Work Sans"/>
        <family val="3"/>
      </rPr>
      <t>,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t>
    </r>
  </si>
  <si>
    <t>Presentar a la ciudadanía los términos de referencia para observaciones del programa Empléate , en el marco de la convocatoria.</t>
  </si>
  <si>
    <t>Divulgar y Socializar los términos de la convocatoria, que permita identificar   aliados para la ejecución del programa.</t>
  </si>
  <si>
    <t>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t>
  </si>
  <si>
    <t>Subdirección de Transferencias Monetarias Condicionadas</t>
  </si>
  <si>
    <t xml:space="preserve">Identificar la percepción de los hogares atendidos frente a la intervención realizada por el programa en su territorio, determinando el grado de satisfacción de los participantes y autoridades étnicas. Lo anterior se aplicará a un grupo muestral de la población atendida. </t>
  </si>
  <si>
    <t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t>
  </si>
  <si>
    <t>Chocó</t>
  </si>
  <si>
    <t>Carmen Del  Darién</t>
  </si>
  <si>
    <t>Caldas</t>
  </si>
  <si>
    <t>Marquetalia</t>
  </si>
  <si>
    <t>Huila</t>
  </si>
  <si>
    <t>Teruel</t>
  </si>
  <si>
    <t>Barranco de Loba</t>
  </si>
  <si>
    <t>Cauca</t>
  </si>
  <si>
    <t>Valle del Cauca</t>
  </si>
  <si>
    <t>Versalles</t>
  </si>
  <si>
    <t>Santa Lucia</t>
  </si>
  <si>
    <t>Pueblo Nuevo</t>
  </si>
  <si>
    <t>Trujillo</t>
  </si>
  <si>
    <t>Baranoa</t>
  </si>
  <si>
    <t>Valle Del Cauca</t>
  </si>
  <si>
    <t>Antioquia</t>
  </si>
  <si>
    <t>Magdalena</t>
  </si>
  <si>
    <t>Salamina</t>
  </si>
  <si>
    <t>San Pedro</t>
  </si>
  <si>
    <t>Guainía</t>
  </si>
  <si>
    <t>Inírida</t>
  </si>
  <si>
    <t>Filadelfia</t>
  </si>
  <si>
    <t>Putumayo</t>
  </si>
  <si>
    <t>Sibundoy</t>
  </si>
  <si>
    <t>Olaya</t>
  </si>
  <si>
    <t>Marmato</t>
  </si>
  <si>
    <t>Risaralda</t>
  </si>
  <si>
    <t>Balboa</t>
  </si>
  <si>
    <t>Cértegui</t>
  </si>
  <si>
    <t>Cesar</t>
  </si>
  <si>
    <t>Río De Oro</t>
  </si>
  <si>
    <t>Puerto Tejada</t>
  </si>
  <si>
    <t>Córdoba</t>
  </si>
  <si>
    <t>San Antero</t>
  </si>
  <si>
    <t>Tolima</t>
  </si>
  <si>
    <t>Cajamarca</t>
  </si>
  <si>
    <t>Quindío</t>
  </si>
  <si>
    <t>Quimbaya</t>
  </si>
  <si>
    <t>Alvarado</t>
  </si>
  <si>
    <t>Montelíbano</t>
  </si>
  <si>
    <t>Bolívar</t>
  </si>
  <si>
    <t>Atlántico</t>
  </si>
  <si>
    <t>Manatí</t>
  </si>
  <si>
    <t>La Unión</t>
  </si>
  <si>
    <t>Chinú</t>
  </si>
  <si>
    <t>Alcalá</t>
  </si>
  <si>
    <t>Ciudad Bolívar</t>
  </si>
  <si>
    <t>Ariguaní</t>
  </si>
  <si>
    <t>Piendamó</t>
  </si>
  <si>
    <t>San José</t>
  </si>
  <si>
    <t>Bagadó</t>
  </si>
  <si>
    <t>Nuquí</t>
  </si>
  <si>
    <t>1 abril a 30 junio 2022</t>
  </si>
  <si>
    <t>1102 municipios del país, durante el segundo trimestre de 2o22</t>
  </si>
  <si>
    <t xml:space="preserve">Durante el segundo trimestre del año 2022 se realizará el segundo Comité Municipal de líderes, lideresas y líderes, lideresas indígenas, en cada municipio una vez se haya realizado el primer encuentro pedagógico.
Dependiendo de la situación asociada a la pandemia por COVID- 19 y el avance de la vacunación, cada municipio definirá la modalidad de realización del comité, ya sea presencial o virtual.
</t>
  </si>
  <si>
    <t xml:space="preserve">Durante el mes de Junio </t>
  </si>
  <si>
    <t>En línea a través de plataformas como Teams, Meet o Zoom</t>
  </si>
  <si>
    <t>Estas actividades pueden incrementarse toda vez que se dan como gestión propia de los funcionarios y contratistas del programa.</t>
  </si>
  <si>
    <t>Ibagué - Tolima</t>
  </si>
  <si>
    <t>Entre el 2 de junio al 30 de junio del 2022</t>
  </si>
  <si>
    <t>Corresponden a los  comités de control social   No  3 en el marco de la ejecución de los convenios zona 1, 2 y 3  Fest VIII .  La zona  4 no tiene programadas actividades de participación para este periodo.</t>
  </si>
  <si>
    <t>Corresponden a las mesas de articulación municipales  No 4 en el marco de la ejecución de los convenios zona 1, 2 y 3  Fest VIII .  La zona  4 no tiene programadas actividades de participación para este periodo.</t>
  </si>
  <si>
    <t>Convenio No 231 
3er Comité de Control Socila Convenio 231 de 2021. Las reuniones se realizaran en Casa Cabildos de los Resguardos y en la oficina local de Tuchin
Convenio 236
Las reuniones se realizaran en las oficinas del operador en los municipios mencionados. 
2er Comité de Control Socila Convenio 236 de 2021. 
Nota: En el Convenio No 236 las fechas están sujetas a las entregas de insumos de los proyectos. 
Convenio No 343 del 2021 Las reuniones se realizaran en la oficina del Asociado en los municipios mencionados. 1er Comité de Control Social Convenio 343 de 2021.
Nota: En el Convenio 343 de 2021 las fechas están sujeta al proceso de Convalidación de las Fichas de Proyecto Integral en las comunidades atendidas.</t>
  </si>
  <si>
    <r>
      <rPr>
        <b/>
        <sz val="8"/>
        <color theme="1"/>
        <rFont val="Work Sans"/>
      </rPr>
      <t xml:space="preserve">Convenio 231 de 202
</t>
    </r>
    <r>
      <rPr>
        <sz val="8"/>
        <color theme="1"/>
        <rFont val="Work Sans"/>
        <family val="3"/>
      </rPr>
      <t xml:space="preserve">01/06/2022
30/06/2022
01/06/2022
02/06/2022
02/06/2022
01/06/2022
01/06/2022
02/06/2022
02/06/2022
31/05/2022
31/05/2022
31/05/2022
</t>
    </r>
    <r>
      <rPr>
        <b/>
        <sz val="8"/>
        <color theme="1"/>
        <rFont val="Work Sans"/>
      </rPr>
      <t>CONVENIO 236/2021</t>
    </r>
    <r>
      <rPr>
        <sz val="8"/>
        <color theme="1"/>
        <rFont val="Work Sans"/>
        <family val="3"/>
      </rPr>
      <t xml:space="preserve">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09/06/2022 - 24/06/2022
30/06/2022
</t>
    </r>
    <r>
      <rPr>
        <b/>
        <sz val="8"/>
        <color theme="1"/>
        <rFont val="Work Sans"/>
      </rPr>
      <t>Convenio 343 del 2021</t>
    </r>
    <r>
      <rPr>
        <sz val="8"/>
        <color theme="1"/>
        <rFont val="Work Sans"/>
        <family val="3"/>
      </rPr>
      <t xml:space="preserve">
1 al 30 de junio</t>
    </r>
  </si>
  <si>
    <t>Durante el segundo trimestre de 2022 se realizará el primer encuentro pedagógico en los municipios; en cada uno de ellos se realizarán varios eventos del primer encuentro, dependiendo del número de grupos de titulares con sus respectivos líderes o lideresas que haya organizado el municipio.
Dependiendo de la situación asociada a la pandemia por COVID-19 y el avance de la vacunación; cada municipio definirá la modalidad de realización de los encuentros, ya sea presencial o virtual.</t>
  </si>
  <si>
    <t xml:space="preserve">Convenio 231 de 2021, 11 CCS 
MALES - MALES
IPIALES - IPIALES
CUMBAL - CHILES
CUMBAL - GRAN CUMBAL
ALDANA - PASTAS
TUQUERRES - TUQUERRES
COLON - RENACER DE LOS PASTOS
SIBUNDOY - SOL DE LOS PASTOS
TUCHIN - EL PORVENIR
TUCHIN - FLECHA
TUCHIN - ESMERALDA
CONVENIO 236/2021
ACANDI - COCOMASUR
CARMEN DEL DARIEN-  CONSEJO COMUNITARIO DE LA CUENCA DEL RIO DOMINGODO
RIOSUCIO -  CACARICA
RIOSUCIO- COCOLATU
RIOSUCIO- COCOPEMA
BOJAYA- R. OPOGADO DOGUADO
BOJAYA - COCOMACIA
BOJAYA- R. UVA POGUE
BOJAYA- R. BUCHADÓ AMPARRADÓ
ATRATO - COCOMOPOCA
UNGUIA- R.  EYAQUERA
UNGUIA- R. TANELA
RIO QUITO- SAN ISIDRO
RIO QUITO- LA SOLEDAD
RIO QUITO -  VILLA CONTÓ
MEDIO BAUDO- C.C.RIO PEPÉ
ALTO BAUDO- RESGUARDO RIO CATRU DUBAZA Y ANCOSO.
BAJO BAUDO- C.C. PIZARRO
BAJO BAUDÓ- C.C.  SAN AGUSTIN DE TERRON
BAJO BAUDO- VILLA MARIA PURRICHÁ
LITORAL DEL SAN JUAN-  ACADESAN.
LITORAL DEL SAN JUAN-RESGUARDO PUERTO PIZARIO CABECERA
LITORAL DEL SAN JUAN- GUADUALITO
LITORAL DEL SAN JUAN- UNIÓN SAN JUAN
LITORAL DEL SAN JUAN- RESGUARDO INDIGENA DOCORDO - BALSALITO
LITORAL DEL SAN JUAN- RESGUARDO INDIGENA TOGOROMA
EL CARMEN DE ATRATO - RESGUARDO INDIGENA EL FIERA
Convenio No. 258
Tumaco ( Resguardo la Turbia)
Convenio No. 343 
Caldas-Supia- Consejo Comunitario Guamal
 Asociaciones Afrosucal y Afrontar
 Meta-Mapiripán-Resguardo Caño Jabón-Valle del Cauca-Florida-Resguardo Kwesx Yu Kiwe; 
Casanare-Paz de Ariporo-Resguardo Caño Mochuelo; 
Nariño-Tumaco-Resguardo la Brava; 
Resguardo Peña Alegría; 
Resguardo Inda Zabaleta;
 Resguardo Pulgande; 
Resguardo Gran Rosario; 
Consejo Comunitario  Bajo Mira y Frontera; 
Cesar-Pueblo Nuevo- Resguardo Arahuaco De La Sierra Nevada; 
Vaupés-Mitú-Gran Resguardo Del Vaupés- Zona AATICAM y  Zona ASATRIBVA. </t>
  </si>
  <si>
    <t>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t>
  </si>
  <si>
    <t>Baraya</t>
  </si>
  <si>
    <t>Rovira</t>
  </si>
  <si>
    <t>La Victoria</t>
  </si>
  <si>
    <t>Sevilla</t>
  </si>
  <si>
    <t>Icononzo</t>
  </si>
  <si>
    <t>Cundinamarca</t>
  </si>
  <si>
    <t>Paime</t>
  </si>
  <si>
    <t>Galapa</t>
  </si>
  <si>
    <t>Natagaima</t>
  </si>
  <si>
    <t>Meta</t>
  </si>
  <si>
    <t>San Juanito</t>
  </si>
  <si>
    <t>El Cairo</t>
  </si>
  <si>
    <t>Ponedera</t>
  </si>
  <si>
    <t>Santander</t>
  </si>
  <si>
    <t>Vistahermosa</t>
  </si>
  <si>
    <t>Obando</t>
  </si>
  <si>
    <t>Casanare</t>
  </si>
  <si>
    <t>Trinidad</t>
  </si>
  <si>
    <t>Sucre</t>
  </si>
  <si>
    <t>Buenavista</t>
  </si>
  <si>
    <t>Nariño</t>
  </si>
  <si>
    <t>Magui Payan</t>
  </si>
  <si>
    <t>Santo Tomas</t>
  </si>
  <si>
    <t>Corozal</t>
  </si>
  <si>
    <t>La Cumbre</t>
  </si>
  <si>
    <t>Palmira</t>
  </si>
  <si>
    <t>Orito</t>
  </si>
  <si>
    <t>Saldaña</t>
  </si>
  <si>
    <t>Calarcá</t>
  </si>
  <si>
    <t>Circasia</t>
  </si>
  <si>
    <t>Salento</t>
  </si>
  <si>
    <t>La Tebaida</t>
  </si>
  <si>
    <t>Casablanca</t>
  </si>
  <si>
    <t>Herveo</t>
  </si>
  <si>
    <t>Planadas</t>
  </si>
  <si>
    <t>Líbano</t>
  </si>
  <si>
    <t>Villahermosa</t>
  </si>
  <si>
    <t>Cunday</t>
  </si>
  <si>
    <t>La Pijao</t>
  </si>
  <si>
    <t>Pueblo Rico</t>
  </si>
  <si>
    <t>Florida</t>
  </si>
  <si>
    <t>Restrepo</t>
  </si>
  <si>
    <t>Pradera</t>
  </si>
  <si>
    <t>Oporapa</t>
  </si>
  <si>
    <t>Liborina</t>
  </si>
  <si>
    <t>Agrado</t>
  </si>
  <si>
    <t>Monterrey</t>
  </si>
  <si>
    <t>Campoalegre</t>
  </si>
  <si>
    <t>Sabana De Torres</t>
  </si>
  <si>
    <t>Planeta Rica</t>
  </si>
  <si>
    <t>Belalcázar</t>
  </si>
  <si>
    <t>Aránzazu</t>
  </si>
  <si>
    <t>Ciénaga de Oro</t>
  </si>
  <si>
    <t>Málaga</t>
  </si>
  <si>
    <t>Génova</t>
  </si>
  <si>
    <t>Villamaría</t>
  </si>
  <si>
    <t>En la zona 1: en el departamento de Antioquía, en los municipios de: Carepa, San pedro de Urabá y Mutata; en el departamento de Nariño, en los municipios de: El Rosario, Leiva, Olaya Herrera, Santa Barbara, Roberto Payan; .    En la zona 2 en el departamento de Córdoba en los municipios de Montelíbano, Libertador, Tierra Alta y Valencia; en el departamento de Sucre en los municipios de Morroa, Chalán, San Jose Tolú viejo,  Coloso,  Ovejas, San Onofre y Sucre; en el departamento de Bolívar en los municipios de Córdoba,  Zambrano, San Juan de Nepomuceno, María la Baja,  el Carmen de Bolívar y San Jacinto; en el departamento de Magdalena Medio en  los municipios de San Pablo, Santa Rosa del Sur, Simiti y Morales.   En la zona 3:  En Bogotá;  en el departamento de Amazonas, en el municipio de Leticia; en el departamento de Cundinamarca en el municipio de Topaipi; en el departamento de Caquetá los municipios de:  el Paujil, Cartagena del Chaira, La Montañita, Milán, Florencia, Morelia,  Valparaíso, Belén de los Andaquíes y San Vicente del Caguán; en el departamento de Meta, los municipios de la Macarena, Mesetas, Vista Hermosa y Puerto Concordia; en el departamento de Putumayo, los municipios de Mocoa,  Villa Garzón, Puerto Guzmán, Puerto Caicedo, Orito, Puerto Asís, Puerto Leguizamón, Valle del Guamuez y San Miguel; en el departamento del Guaviare, en el municipio de San Jose del Guaviare</t>
  </si>
  <si>
    <t>En la zona 1: en el departamento de Antioquía, en los municipios de: Carepa, San pedro de Urabá y Mutata; en el departamento de Nariño, en los municipios de: El Rosario, Leiva, Olaya Herrera, Santa Barbara, Roberto Payan; .    En la zona 2 en el departamento de Córdoba en los municipios de Montelíbano, Libertador, Tierra Alta y Valencia; en el departamento de Sucre en los municipios de Morroa, Chalán, San Jose Tolú viejo,  Coloso,  Ovejas, San Onofre y Sucre; en el departamento de Bolívar en los municipios de Córdoba,  Zambrano, San Juan de Nepomuceno, María la Baja,  el Carmen de Bolívar y San Jacinto; en el departamento de Magdalena Medio en  los municipios de San Pablo, Santa Rosa del Sur, Simiti y Morales.   En la zona 3:  En Bogotá;  en el departamento de Amazonas, en el municipio de Leticia; en el departamento de Cundinamarca en el municipio de Topaipi; en el departamento de Caquetá los municipios de:  el Paujil, Cartagena del Chaira, La Montañita, Milán, Florencia, Morelia,  Valparaíso, Belén de los Andaquíes y San Vicente del Caguán; en el departamento de Meta, los municipios de la Macarena, Mesetas, Vista Hermosa y Puerto Concordia; en el departamento de Putumayo, los municipios de Mocoa,  Villa Garzón, Puerto Guzmán, Puerto Caicedo, Orito, Puerto Asís, Puerto Leguizamón, Valle del Guamuez y San Miguel; en el departamento del Guaviare, en el municipio de San Jose del Guaviare.</t>
  </si>
  <si>
    <t>Apartadó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</si>
</sst>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hair">
        <color auto="1"/>
      </bottom>
      <diagonal/>
    </border>
  </borders>
  <cellStyleXfs count="1">
    <xf numFmtId="0" fontId="0" fillId="0" borderId="0"/>
  </cellStyleXfs>
  <cellXfs count="204">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0" fillId="0" borderId="0" xfId="0" applyProtection="1"/>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9"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0" fontId="1" fillId="0" borderId="0" xfId="0" applyFont="1" applyProtection="1"/>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8" borderId="14" xfId="0" applyFont="1" applyFill="1" applyBorder="1" applyAlignment="1" applyProtection="1">
      <alignment horizontal="center" vertical="center" wrapText="1"/>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12" fillId="8"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8"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7"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22"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8"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 fillId="0" borderId="0" xfId="0" applyNumberFormat="1" applyFont="1" applyProtection="1"/>
    <xf numFmtId="0" fontId="1" fillId="0" borderId="0" xfId="0" applyNumberFormat="1" applyFont="1" applyProtection="1">
      <protection locked="0"/>
    </xf>
    <xf numFmtId="0" fontId="0" fillId="0" borderId="0" xfId="0" applyFill="1" applyBorder="1" applyAlignment="1" applyProtection="1">
      <alignment vertical="center" wrapText="1"/>
    </xf>
    <xf numFmtId="0" fontId="0" fillId="0" borderId="0" xfId="0" applyBorder="1" applyAlignment="1" applyProtection="1">
      <alignment wrapText="1"/>
    </xf>
    <xf numFmtId="0" fontId="0" fillId="0" borderId="0" xfId="0" applyBorder="1" applyAlignment="1" applyProtection="1">
      <alignment horizontal="left" vertical="center" wrapText="1"/>
    </xf>
    <xf numFmtId="0" fontId="0" fillId="0" borderId="25" xfId="0" applyBorder="1" applyAlignment="1" applyProtection="1">
      <alignment vertical="center" wrapText="1"/>
    </xf>
    <xf numFmtId="0" fontId="2" fillId="8" borderId="26" xfId="0" applyFont="1" applyFill="1" applyBorder="1" applyAlignment="1" applyProtection="1">
      <alignment vertical="top" wrapText="1"/>
    </xf>
    <xf numFmtId="0" fontId="2" fillId="8" borderId="27" xfId="0" applyFont="1" applyFill="1" applyBorder="1" applyAlignment="1" applyProtection="1">
      <alignment vertical="top" wrapText="1"/>
    </xf>
    <xf numFmtId="0" fontId="2" fillId="8" borderId="27" xfId="0" applyFont="1" applyFill="1" applyBorder="1" applyAlignment="1" applyProtection="1">
      <alignment horizontal="left" vertical="top" wrapText="1"/>
    </xf>
    <xf numFmtId="0" fontId="2" fillId="8" borderId="28" xfId="0" applyFont="1" applyFill="1" applyBorder="1" applyAlignment="1" applyProtection="1">
      <alignment vertical="top" wrapText="1"/>
    </xf>
    <xf numFmtId="0" fontId="2" fillId="0" borderId="24" xfId="0" applyFont="1" applyBorder="1" applyAlignment="1" applyProtection="1">
      <alignment horizontal="center" vertical="center"/>
    </xf>
    <xf numFmtId="0" fontId="0" fillId="8" borderId="29" xfId="0" applyFill="1" applyBorder="1" applyAlignment="1" applyProtection="1">
      <alignment vertical="top" wrapText="1"/>
    </xf>
    <xf numFmtId="0" fontId="0" fillId="8" borderId="30" xfId="0" applyFill="1" applyBorder="1" applyAlignment="1" applyProtection="1">
      <alignment vertical="top" wrapText="1"/>
    </xf>
    <xf numFmtId="0" fontId="0" fillId="8" borderId="31" xfId="0" applyFill="1" applyBorder="1" applyAlignment="1" applyProtection="1">
      <alignment vertical="top" wrapText="1"/>
    </xf>
    <xf numFmtId="0" fontId="6" fillId="0" borderId="4" xfId="0" applyNumberFormat="1" applyFont="1" applyBorder="1" applyAlignment="1" applyProtection="1">
      <alignment horizontal="left" vertical="center" wrapText="1"/>
    </xf>
    <xf numFmtId="0" fontId="6" fillId="3" borderId="3"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vertical="center" wrapText="1"/>
    </xf>
    <xf numFmtId="0" fontId="4" fillId="3" borderId="3" xfId="0" applyNumberFormat="1"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165"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167" fontId="6" fillId="0" borderId="3"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0" fontId="1" fillId="0" borderId="0" xfId="0" applyFont="1" applyFill="1" applyProtection="1">
      <protection locked="0"/>
    </xf>
    <xf numFmtId="0" fontId="0" fillId="3" borderId="1" xfId="0" applyFill="1" applyBorder="1" applyAlignment="1" applyProtection="1">
      <alignment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vertical="center" wrapText="1"/>
    </xf>
    <xf numFmtId="0" fontId="0" fillId="3" borderId="17" xfId="0" applyFill="1" applyBorder="1" applyAlignment="1" applyProtection="1">
      <alignment vertical="center" wrapText="1"/>
    </xf>
    <xf numFmtId="0" fontId="2" fillId="11" borderId="1" xfId="0" applyFont="1" applyFill="1" applyBorder="1" applyAlignment="1" applyProtection="1">
      <alignment horizontal="center" vertical="center" wrapText="1"/>
    </xf>
    <xf numFmtId="0" fontId="2" fillId="11" borderId="1" xfId="0" applyFont="1" applyFill="1" applyBorder="1" applyAlignment="1" applyProtection="1">
      <alignment vertical="center" wrapText="1"/>
    </xf>
    <xf numFmtId="0" fontId="6" fillId="6" borderId="3"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vertical="center" wrapText="1"/>
    </xf>
    <xf numFmtId="0" fontId="4" fillId="6" borderId="3" xfId="0" applyNumberFormat="1" applyFont="1" applyFill="1" applyBorder="1" applyAlignment="1" applyProtection="1">
      <alignment horizontal="left" vertical="center" wrapText="1"/>
    </xf>
    <xf numFmtId="49" fontId="6" fillId="6" borderId="3" xfId="0" applyNumberFormat="1" applyFont="1" applyFill="1" applyBorder="1" applyAlignment="1" applyProtection="1">
      <alignment horizontal="left" vertical="center" wrapText="1"/>
    </xf>
    <xf numFmtId="164" fontId="6"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0" borderId="7" xfId="0" applyFont="1" applyFill="1" applyBorder="1" applyAlignment="1" applyProtection="1">
      <alignment horizontal="center" vertical="center" wrapText="1"/>
      <protection locked="0"/>
    </xf>
    <xf numFmtId="0" fontId="12" fillId="10" borderId="8" xfId="0" applyFont="1" applyFill="1" applyBorder="1" applyAlignment="1" applyProtection="1">
      <alignment horizontal="center" vertical="center" wrapText="1"/>
      <protection locked="0"/>
    </xf>
    <xf numFmtId="0" fontId="12" fillId="10" borderId="9"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11" xfId="0" applyFont="1" applyFill="1" applyBorder="1" applyAlignment="1" applyProtection="1">
      <alignment horizontal="center" vertical="center" wrapText="1"/>
    </xf>
    <xf numFmtId="0" fontId="11" fillId="9" borderId="12" xfId="0" applyFont="1" applyFill="1" applyBorder="1" applyAlignment="1" applyProtection="1">
      <alignment horizontal="center" vertical="center" wrapText="1"/>
    </xf>
    <xf numFmtId="0" fontId="12" fillId="9" borderId="7"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16" fillId="9" borderId="4" xfId="0" applyFont="1" applyFill="1" applyBorder="1" applyAlignment="1" applyProtection="1">
      <alignment horizontal="center" vertical="center" wrapText="1"/>
    </xf>
    <xf numFmtId="0" fontId="16" fillId="9" borderId="5"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7" borderId="1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0" fontId="26" fillId="7" borderId="6" xfId="0"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6"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8" borderId="4"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49" fontId="6" fillId="0" borderId="11" xfId="0" applyNumberFormat="1" applyFont="1" applyBorder="1" applyAlignment="1" applyProtection="1">
      <alignment horizontal="left" vertical="center" wrapText="1"/>
      <protection locked="0"/>
    </xf>
    <xf numFmtId="49" fontId="6" fillId="0" borderId="12" xfId="0" applyNumberFormat="1" applyFont="1" applyBorder="1" applyAlignment="1" applyProtection="1">
      <alignment horizontal="left" vertical="center" wrapText="1"/>
      <protection locked="0"/>
    </xf>
    <xf numFmtId="0" fontId="0" fillId="0" borderId="12" xfId="0" applyBorder="1" applyAlignment="1">
      <alignment horizontal="left" vertical="center" wrapText="1"/>
    </xf>
    <xf numFmtId="0" fontId="6" fillId="0" borderId="7"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0" fillId="0" borderId="9" xfId="0" applyBorder="1" applyAlignment="1">
      <alignment horizontal="left" vertical="center" wrapText="1"/>
    </xf>
    <xf numFmtId="0" fontId="0" fillId="0" borderId="32" xfId="0" applyBorder="1" applyAlignment="1">
      <alignment horizontal="left" vertical="center" wrapText="1"/>
    </xf>
    <xf numFmtId="0" fontId="0" fillId="0" borderId="10" xfId="0" applyBorder="1" applyAlignment="1">
      <alignment horizontal="left" vertical="center" wrapText="1"/>
    </xf>
    <xf numFmtId="164" fontId="6" fillId="0" borderId="11" xfId="0" applyNumberFormat="1" applyFont="1" applyFill="1" applyBorder="1" applyAlignment="1" applyProtection="1">
      <alignment horizontal="center" vertical="center" wrapText="1"/>
      <protection locked="0"/>
    </xf>
    <xf numFmtId="0" fontId="0" fillId="0" borderId="12" xfId="0" applyFill="1" applyBorder="1" applyAlignment="1">
      <alignment horizontal="center" vertical="center" wrapText="1"/>
    </xf>
    <xf numFmtId="165" fontId="17" fillId="0" borderId="11" xfId="0" applyNumberFormat="1" applyFont="1" applyFill="1" applyBorder="1" applyAlignment="1" applyProtection="1">
      <alignment horizontal="center" vertical="center" wrapText="1"/>
      <protection locked="0"/>
    </xf>
    <xf numFmtId="49" fontId="6" fillId="0" borderId="11" xfId="0" applyNumberFormat="1" applyFont="1"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166" fontId="6" fillId="0" borderId="11" xfId="0" applyNumberFormat="1" applyFont="1" applyFill="1" applyBorder="1" applyAlignment="1" applyProtection="1">
      <alignment horizontal="left" vertical="center" wrapText="1"/>
      <protection locked="0" hidden="1"/>
    </xf>
    <xf numFmtId="166" fontId="6" fillId="0" borderId="12" xfId="0" applyNumberFormat="1" applyFont="1" applyFill="1" applyBorder="1" applyAlignment="1" applyProtection="1">
      <alignment horizontal="left" vertical="center" wrapText="1"/>
      <protection locked="0" hidden="1"/>
    </xf>
    <xf numFmtId="0" fontId="10" fillId="4"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3" fillId="7" borderId="18" xfId="0" applyFont="1" applyFill="1" applyBorder="1" applyAlignment="1" applyProtection="1">
      <alignment horizontal="center" vertical="center" wrapText="1"/>
    </xf>
    <xf numFmtId="0" fontId="3" fillId="7" borderId="23"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13" fillId="8" borderId="4"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cellXfs>
  <cellStyles count="1">
    <cellStyle name="Normal" xfId="0" builtinId="0"/>
  </cellStyles>
  <dxfs count="4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3"/>
  <sheetViews>
    <sheetView zoomScale="115" zoomScaleNormal="115" zoomScaleSheetLayoutView="55" workbookViewId="0">
      <pane ySplit="4" topLeftCell="A19" activePane="bottomLeft" state="frozen"/>
      <selection activeCell="C14" sqref="C14"/>
      <selection pane="bottomLeft" activeCell="A19" sqref="A19"/>
    </sheetView>
  </sheetViews>
  <sheetFormatPr baseColWidth="10" defaultColWidth="11.42578125" defaultRowHeight="11.25" x14ac:dyDescent="0.2"/>
  <cols>
    <col min="1" max="1" width="38" style="75" customWidth="1"/>
    <col min="2" max="2" width="32.7109375" style="75" customWidth="1"/>
    <col min="3" max="3" width="32.42578125" style="75"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64"/>
      <c r="G1" s="65"/>
      <c r="H1" s="65"/>
      <c r="I1" s="3"/>
      <c r="J1" s="3"/>
      <c r="K1" s="3"/>
      <c r="L1" s="3"/>
      <c r="M1" s="3"/>
      <c r="N1" s="3"/>
      <c r="O1" s="3"/>
      <c r="P1" s="3"/>
      <c r="Q1" s="3"/>
      <c r="R1" s="3"/>
      <c r="S1" s="3"/>
      <c r="T1" s="3"/>
      <c r="U1" s="3"/>
      <c r="V1" s="3"/>
      <c r="W1" s="3"/>
      <c r="X1" s="3"/>
      <c r="Y1" s="3"/>
      <c r="Z1" s="3"/>
      <c r="AA1" s="3"/>
      <c r="AB1" s="3"/>
    </row>
    <row r="2" spans="1:28" s="1" customFormat="1" ht="36.75" customHeight="1" x14ac:dyDescent="0.25">
      <c r="A2" s="137" t="s">
        <v>118</v>
      </c>
      <c r="B2" s="138"/>
      <c r="C2" s="138"/>
      <c r="D2" s="138"/>
      <c r="E2" s="138"/>
      <c r="F2" s="138"/>
      <c r="G2" s="138"/>
      <c r="H2" s="138"/>
      <c r="I2" s="139"/>
      <c r="J2" s="124" t="s">
        <v>94</v>
      </c>
      <c r="K2" s="124"/>
      <c r="L2" s="124"/>
      <c r="M2" s="124"/>
      <c r="N2" s="124"/>
      <c r="O2" s="125"/>
      <c r="P2" s="126" t="s">
        <v>95</v>
      </c>
      <c r="Q2" s="127"/>
      <c r="R2" s="127"/>
      <c r="S2" s="127"/>
      <c r="T2" s="127"/>
      <c r="U2" s="127"/>
      <c r="V2" s="127"/>
      <c r="W2" s="127"/>
      <c r="X2" s="127"/>
      <c r="Y2" s="127"/>
      <c r="Z2" s="127"/>
      <c r="AA2" s="127"/>
      <c r="AB2" s="128"/>
    </row>
    <row r="3" spans="1:28" s="1" customFormat="1" ht="49.5" customHeight="1" x14ac:dyDescent="0.25">
      <c r="A3" s="129" t="s">
        <v>114</v>
      </c>
      <c r="B3" s="130" t="s">
        <v>115</v>
      </c>
      <c r="C3" s="129" t="s">
        <v>87</v>
      </c>
      <c r="D3" s="135" t="s">
        <v>88</v>
      </c>
      <c r="E3" s="129" t="s">
        <v>116</v>
      </c>
      <c r="F3" s="132" t="s">
        <v>117</v>
      </c>
      <c r="G3" s="133" t="s">
        <v>113</v>
      </c>
      <c r="H3" s="133" t="s">
        <v>89</v>
      </c>
      <c r="I3" s="133" t="s">
        <v>76</v>
      </c>
      <c r="J3" s="114" t="s">
        <v>131</v>
      </c>
      <c r="K3" s="114" t="s">
        <v>75</v>
      </c>
      <c r="L3" s="114" t="s">
        <v>71</v>
      </c>
      <c r="M3" s="120" t="s">
        <v>105</v>
      </c>
      <c r="N3" s="121"/>
      <c r="O3" s="122"/>
      <c r="P3" s="123" t="s">
        <v>119</v>
      </c>
      <c r="Q3" s="123"/>
      <c r="R3" s="123" t="s">
        <v>74</v>
      </c>
      <c r="S3" s="123" t="s">
        <v>123</v>
      </c>
      <c r="T3" s="123" t="s">
        <v>72</v>
      </c>
      <c r="U3" s="123" t="s">
        <v>91</v>
      </c>
      <c r="V3" s="123" t="s">
        <v>103</v>
      </c>
      <c r="W3" s="123" t="s">
        <v>92</v>
      </c>
      <c r="X3" s="123" t="s">
        <v>99</v>
      </c>
      <c r="Y3" s="123" t="s">
        <v>100</v>
      </c>
      <c r="Z3" s="123" t="s">
        <v>98</v>
      </c>
      <c r="AA3" s="116" t="s">
        <v>73</v>
      </c>
      <c r="AB3" s="117"/>
    </row>
    <row r="4" spans="1:28" s="1" customFormat="1" ht="77.25" customHeight="1" x14ac:dyDescent="0.25">
      <c r="A4" s="129"/>
      <c r="B4" s="131"/>
      <c r="C4" s="129"/>
      <c r="D4" s="136"/>
      <c r="E4" s="129"/>
      <c r="F4" s="132"/>
      <c r="G4" s="134"/>
      <c r="H4" s="134"/>
      <c r="I4" s="134"/>
      <c r="J4" s="115"/>
      <c r="K4" s="115"/>
      <c r="L4" s="115"/>
      <c r="M4" s="66" t="s">
        <v>129</v>
      </c>
      <c r="N4" s="67" t="s">
        <v>107</v>
      </c>
      <c r="O4" s="66" t="s">
        <v>90</v>
      </c>
      <c r="P4" s="68" t="s">
        <v>120</v>
      </c>
      <c r="Q4" s="68" t="s">
        <v>175</v>
      </c>
      <c r="R4" s="123"/>
      <c r="S4" s="123"/>
      <c r="T4" s="123"/>
      <c r="U4" s="123"/>
      <c r="V4" s="123"/>
      <c r="W4" s="123"/>
      <c r="X4" s="123"/>
      <c r="Y4" s="123"/>
      <c r="Z4" s="123"/>
      <c r="AA4" s="118"/>
      <c r="AB4" s="119"/>
    </row>
    <row r="5" spans="1:28" s="99" customFormat="1" ht="119.25" customHeight="1" x14ac:dyDescent="0.2">
      <c r="A5" s="106" t="str">
        <f>Datos_1!$B$12</f>
        <v>Dirección de Inclusión Productiva</v>
      </c>
      <c r="B5" s="107" t="str">
        <f>Datos_1!$O$29</f>
        <v>GIT Atención Integral con Enfoque Diferencial</v>
      </c>
      <c r="C5" s="107" t="str">
        <f>Datos_1!$O$30</f>
        <v>Concertación con las autoridades étnicas - IRACA</v>
      </c>
      <c r="D5" s="108" t="s">
        <v>269</v>
      </c>
      <c r="E5" s="109" t="s">
        <v>270</v>
      </c>
      <c r="F5" s="106" t="s">
        <v>137</v>
      </c>
      <c r="G5" s="106" t="s">
        <v>137</v>
      </c>
      <c r="H5" s="9"/>
      <c r="I5" s="110" t="s">
        <v>157</v>
      </c>
      <c r="J5" s="51"/>
      <c r="K5" s="94"/>
      <c r="L5" s="51"/>
      <c r="M5" s="95"/>
      <c r="N5" s="95"/>
      <c r="O5" s="51"/>
      <c r="P5" s="96"/>
      <c r="Q5" s="96"/>
      <c r="R5" s="95"/>
      <c r="S5" s="97"/>
      <c r="T5" s="97"/>
      <c r="U5" s="51"/>
      <c r="V5" s="51"/>
      <c r="W5" s="51"/>
      <c r="X5" s="51"/>
      <c r="Y5" s="51"/>
      <c r="Z5" s="98"/>
      <c r="AA5" s="112"/>
      <c r="AB5" s="113"/>
    </row>
    <row r="6" spans="1:28" ht="70.5" customHeight="1" x14ac:dyDescent="0.2">
      <c r="A6" s="106" t="str">
        <f>Datos_1!$B$12</f>
        <v>Dirección de Inclusión Productiva</v>
      </c>
      <c r="B6" s="107" t="str">
        <f>Datos_1!$O$29</f>
        <v>GIT Atención Integral con Enfoque Diferencial</v>
      </c>
      <c r="C6" s="107" t="str">
        <f>Datos_1!$O$31</f>
        <v>Comités de control social - IRACA</v>
      </c>
      <c r="D6" s="108" t="s">
        <v>272</v>
      </c>
      <c r="E6" s="109" t="s">
        <v>155</v>
      </c>
      <c r="F6" s="106" t="s">
        <v>138</v>
      </c>
      <c r="G6" s="106" t="s">
        <v>139</v>
      </c>
      <c r="H6" s="9"/>
      <c r="I6" s="110" t="s">
        <v>157</v>
      </c>
      <c r="J6" s="4"/>
      <c r="K6" s="5"/>
      <c r="L6" s="4"/>
      <c r="M6" s="70"/>
      <c r="N6" s="70"/>
      <c r="O6" s="4"/>
      <c r="P6" s="69"/>
      <c r="Q6" s="69"/>
      <c r="R6" s="70"/>
      <c r="S6" s="71"/>
      <c r="T6" s="71"/>
      <c r="U6" s="4"/>
      <c r="V6" s="4"/>
      <c r="W6" s="4"/>
      <c r="X6" s="4"/>
      <c r="Y6" s="4"/>
      <c r="Z6" s="6"/>
      <c r="AA6" s="112"/>
      <c r="AB6" s="113"/>
    </row>
    <row r="7" spans="1:28" ht="61.5" customHeight="1" x14ac:dyDescent="0.2">
      <c r="A7" s="106" t="str">
        <f>Datos_1!$B$12</f>
        <v>Dirección de Inclusión Productiva</v>
      </c>
      <c r="B7" s="107" t="str">
        <f>Datos_1!$O$29</f>
        <v>GIT Atención Integral con Enfoque Diferencial</v>
      </c>
      <c r="C7" s="107" t="str">
        <f>Datos_1!$O$33</f>
        <v>Valoración participativa de la intervención - IRACA</v>
      </c>
      <c r="D7" s="108" t="s">
        <v>274</v>
      </c>
      <c r="E7" s="109" t="s">
        <v>86</v>
      </c>
      <c r="F7" s="106" t="s">
        <v>137</v>
      </c>
      <c r="G7" s="106" t="s">
        <v>137</v>
      </c>
      <c r="H7" s="9"/>
      <c r="I7" s="110" t="s">
        <v>140</v>
      </c>
      <c r="J7" s="4"/>
      <c r="K7" s="5"/>
      <c r="L7" s="4"/>
      <c r="M7" s="70"/>
      <c r="N7" s="70"/>
      <c r="O7" s="4"/>
      <c r="P7" s="69"/>
      <c r="Q7" s="69"/>
      <c r="R7" s="70"/>
      <c r="S7" s="71"/>
      <c r="T7" s="71"/>
      <c r="U7" s="4"/>
      <c r="V7" s="4"/>
      <c r="W7" s="4"/>
      <c r="X7" s="4"/>
      <c r="Y7" s="4"/>
      <c r="Z7" s="6"/>
      <c r="AA7" s="112"/>
      <c r="AB7" s="113"/>
    </row>
    <row r="8" spans="1:28" ht="72" customHeight="1" x14ac:dyDescent="0.2">
      <c r="A8" s="106" t="str">
        <f>Datos_1!$B$12</f>
        <v>Dirección de Inclusión Productiva</v>
      </c>
      <c r="B8" s="107" t="str">
        <f>Datos_1!$O$29</f>
        <v>GIT Atención Integral con Enfoque Diferencial</v>
      </c>
      <c r="C8" s="107" t="str">
        <f>Datos_1!$O$32</f>
        <v>Encuesta de satisfacción - IRACA</v>
      </c>
      <c r="D8" s="108" t="s">
        <v>301</v>
      </c>
      <c r="E8" s="109" t="s">
        <v>86</v>
      </c>
      <c r="F8" s="106" t="s">
        <v>137</v>
      </c>
      <c r="G8" s="106" t="s">
        <v>137</v>
      </c>
      <c r="H8" s="9"/>
      <c r="I8" s="110" t="s">
        <v>140</v>
      </c>
      <c r="J8" s="4"/>
      <c r="K8" s="5"/>
      <c r="L8" s="4"/>
      <c r="M8" s="70"/>
      <c r="N8" s="70"/>
      <c r="O8" s="4"/>
      <c r="P8" s="69"/>
      <c r="Q8" s="69"/>
      <c r="R8" s="70"/>
      <c r="S8" s="71"/>
      <c r="T8" s="71"/>
      <c r="U8" s="4"/>
      <c r="V8" s="4"/>
      <c r="W8" s="4"/>
      <c r="X8" s="4"/>
      <c r="Y8" s="4"/>
      <c r="Z8" s="6"/>
      <c r="AA8" s="112"/>
      <c r="AB8" s="113"/>
    </row>
    <row r="9" spans="1:28" ht="62.25" customHeight="1" x14ac:dyDescent="0.2">
      <c r="A9" s="106" t="str">
        <f>Datos_1!$B$12</f>
        <v>Dirección de Inclusión Productiva</v>
      </c>
      <c r="B9" s="107" t="str">
        <f>Datos_1!$I$29</f>
        <v>GIT Intervenciones Rurales Integrales</v>
      </c>
      <c r="C9" s="107" t="str">
        <f>Datos_1!$I$30</f>
        <v>Reunión de socialización y seguimiento del  programa  Familias en su Tierra-FEST</v>
      </c>
      <c r="D9" s="108" t="s">
        <v>299</v>
      </c>
      <c r="E9" s="109" t="s">
        <v>155</v>
      </c>
      <c r="F9" s="106" t="s">
        <v>138</v>
      </c>
      <c r="G9" s="106" t="s">
        <v>141</v>
      </c>
      <c r="H9" s="9"/>
      <c r="I9" s="110" t="s">
        <v>158</v>
      </c>
      <c r="J9" s="4"/>
      <c r="K9" s="5"/>
      <c r="L9" s="4"/>
      <c r="M9" s="70"/>
      <c r="N9" s="70"/>
      <c r="O9" s="4"/>
      <c r="P9" s="69"/>
      <c r="Q9" s="69"/>
      <c r="R9" s="70"/>
      <c r="S9" s="71"/>
      <c r="T9" s="71"/>
      <c r="U9" s="4"/>
      <c r="V9" s="4"/>
      <c r="W9" s="4"/>
      <c r="X9" s="4"/>
      <c r="Y9" s="4"/>
      <c r="Z9" s="6"/>
      <c r="AA9" s="112"/>
      <c r="AB9" s="113"/>
    </row>
    <row r="10" spans="1:28" ht="56.25" customHeight="1" x14ac:dyDescent="0.2">
      <c r="A10" s="106" t="str">
        <f>Datos_1!$B$12</f>
        <v>Dirección de Inclusión Productiva</v>
      </c>
      <c r="B10" s="107" t="str">
        <f>Datos_1!$I$29</f>
        <v>GIT Intervenciones Rurales Integrales</v>
      </c>
      <c r="C10" s="107" t="str">
        <f>Datos_1!$I$31</f>
        <v>Jornada de microfocalización - FEST</v>
      </c>
      <c r="D10" s="108" t="s">
        <v>302</v>
      </c>
      <c r="E10" s="109" t="s">
        <v>154</v>
      </c>
      <c r="F10" s="106" t="s">
        <v>138</v>
      </c>
      <c r="G10" s="106" t="s">
        <v>142</v>
      </c>
      <c r="H10" s="9"/>
      <c r="I10" s="110" t="s">
        <v>159</v>
      </c>
      <c r="J10" s="4"/>
      <c r="K10" s="5"/>
      <c r="L10" s="4"/>
      <c r="M10" s="70"/>
      <c r="N10" s="70"/>
      <c r="O10" s="4"/>
      <c r="P10" s="69"/>
      <c r="Q10" s="69"/>
      <c r="R10" s="70"/>
      <c r="S10" s="71"/>
      <c r="T10" s="71"/>
      <c r="U10" s="4"/>
      <c r="V10" s="4"/>
      <c r="W10" s="4"/>
      <c r="X10" s="4"/>
      <c r="Y10" s="4"/>
      <c r="Z10" s="6"/>
      <c r="AA10" s="112"/>
      <c r="AB10" s="113"/>
    </row>
    <row r="11" spans="1:28" ht="58.5" customHeight="1" x14ac:dyDescent="0.2">
      <c r="A11" s="106" t="str">
        <f>Datos_1!$B$12</f>
        <v>Dirección de Inclusión Productiva</v>
      </c>
      <c r="B11" s="107" t="str">
        <f>Datos_1!$I$29</f>
        <v>GIT Intervenciones Rurales Integrales</v>
      </c>
      <c r="C11" s="107" t="str">
        <f>Datos_1!$I$32</f>
        <v>Reunión de seguimiento y articulación - FEST</v>
      </c>
      <c r="D11" s="108" t="s">
        <v>143</v>
      </c>
      <c r="E11" s="109" t="s">
        <v>153</v>
      </c>
      <c r="F11" s="106" t="s">
        <v>138</v>
      </c>
      <c r="G11" s="106" t="s">
        <v>142</v>
      </c>
      <c r="H11" s="9"/>
      <c r="I11" s="110" t="s">
        <v>159</v>
      </c>
      <c r="J11" s="4"/>
      <c r="K11" s="5"/>
      <c r="L11" s="4"/>
      <c r="M11" s="70"/>
      <c r="N11" s="70"/>
      <c r="O11" s="4"/>
      <c r="P11" s="69"/>
      <c r="Q11" s="69"/>
      <c r="R11" s="70"/>
      <c r="S11" s="71"/>
      <c r="T11" s="71"/>
      <c r="U11" s="4"/>
      <c r="V11" s="4"/>
      <c r="W11" s="4"/>
      <c r="X11" s="4"/>
      <c r="Y11" s="4"/>
      <c r="Z11" s="6"/>
      <c r="AA11" s="112"/>
      <c r="AB11" s="113"/>
    </row>
    <row r="12" spans="1:28" ht="157.5" x14ac:dyDescent="0.2">
      <c r="A12" s="106" t="str">
        <f>Datos_1!$B$12</f>
        <v>Dirección de Inclusión Productiva</v>
      </c>
      <c r="B12" s="107" t="str">
        <f>Datos_1!$K$29</f>
        <v>GIT Seguridad Alimentaria</v>
      </c>
      <c r="C12" s="107" t="str">
        <f>Datos_1!$K$30</f>
        <v>Jornada de participación ciudadana y control social</v>
      </c>
      <c r="D12" s="108" t="s">
        <v>276</v>
      </c>
      <c r="E12" s="109" t="s">
        <v>84</v>
      </c>
      <c r="F12" s="106" t="s">
        <v>137</v>
      </c>
      <c r="G12" s="106" t="s">
        <v>137</v>
      </c>
      <c r="H12" s="9"/>
      <c r="I12" s="110" t="s">
        <v>140</v>
      </c>
      <c r="J12" s="4"/>
      <c r="K12" s="5"/>
      <c r="L12" s="4"/>
      <c r="M12" s="70"/>
      <c r="N12" s="70"/>
      <c r="O12" s="4"/>
      <c r="P12" s="69"/>
      <c r="Q12" s="69"/>
      <c r="R12" s="70"/>
      <c r="S12" s="71"/>
      <c r="T12" s="71"/>
      <c r="U12" s="4"/>
      <c r="V12" s="4"/>
      <c r="W12" s="4"/>
      <c r="X12" s="4"/>
      <c r="Y12" s="4"/>
      <c r="Z12" s="6"/>
      <c r="AA12" s="112"/>
      <c r="AB12" s="113"/>
    </row>
    <row r="13" spans="1:28" ht="67.5" x14ac:dyDescent="0.2">
      <c r="A13" s="106" t="str">
        <f>Datos_1!$B$12</f>
        <v>Dirección de Inclusión Productiva</v>
      </c>
      <c r="B13" s="107" t="str">
        <f>Datos_1!$K$29</f>
        <v>GIT Seguridad Alimentaria</v>
      </c>
      <c r="C13" s="107" t="str">
        <f>Datos_1!$K$31</f>
        <v>Planeación participativa para la SAN en espacios de articulación intersectorial</v>
      </c>
      <c r="D13" s="108" t="s">
        <v>147</v>
      </c>
      <c r="E13" s="109" t="s">
        <v>83</v>
      </c>
      <c r="F13" s="106" t="s">
        <v>137</v>
      </c>
      <c r="G13" s="106" t="s">
        <v>137</v>
      </c>
      <c r="H13" s="9"/>
      <c r="I13" s="110" t="s">
        <v>159</v>
      </c>
      <c r="J13" s="4"/>
      <c r="K13" s="5"/>
      <c r="L13" s="4"/>
      <c r="M13" s="70"/>
      <c r="N13" s="70"/>
      <c r="O13" s="4"/>
      <c r="P13" s="69"/>
      <c r="Q13" s="69"/>
      <c r="R13" s="70"/>
      <c r="S13" s="71"/>
      <c r="T13" s="71"/>
      <c r="U13" s="4"/>
      <c r="V13" s="4"/>
      <c r="W13" s="4"/>
      <c r="X13" s="4"/>
      <c r="Y13" s="4"/>
      <c r="Z13" s="6"/>
      <c r="AA13" s="112"/>
      <c r="AB13" s="113"/>
    </row>
    <row r="14" spans="1:28" ht="78.75" x14ac:dyDescent="0.2">
      <c r="A14" s="106" t="str">
        <f>Datos_1!$B$12</f>
        <v>Dirección de Inclusión Productiva</v>
      </c>
      <c r="B14" s="107" t="str">
        <f>Datos_1!$K$29</f>
        <v>GIT Seguridad Alimentaria</v>
      </c>
      <c r="C14" s="107" t="str">
        <f>Datos_1!$K$32</f>
        <v>Talleres de Participación Ciudadana en Seguridad Alimentaria y Nutricional</v>
      </c>
      <c r="D14" s="108" t="s">
        <v>176</v>
      </c>
      <c r="E14" s="109" t="s">
        <v>84</v>
      </c>
      <c r="F14" s="106" t="s">
        <v>137</v>
      </c>
      <c r="G14" s="106" t="s">
        <v>137</v>
      </c>
      <c r="H14" s="9"/>
      <c r="I14" s="110" t="s">
        <v>277</v>
      </c>
      <c r="J14" s="4"/>
      <c r="K14" s="5"/>
      <c r="L14" s="4"/>
      <c r="M14" s="70"/>
      <c r="N14" s="70"/>
      <c r="O14" s="4"/>
      <c r="P14" s="69"/>
      <c r="Q14" s="69"/>
      <c r="R14" s="70"/>
      <c r="S14" s="71"/>
      <c r="T14" s="71"/>
      <c r="U14" s="4"/>
      <c r="V14" s="4"/>
      <c r="W14" s="4"/>
      <c r="X14" s="4"/>
      <c r="Y14" s="4"/>
      <c r="Z14" s="6"/>
      <c r="AA14" s="112"/>
      <c r="AB14" s="113"/>
    </row>
    <row r="15" spans="1:28" ht="56.25" customHeight="1" x14ac:dyDescent="0.2">
      <c r="A15" s="89" t="str">
        <f>Datos_1!$J$3</f>
        <v>Subdirección de Transferencias Monetarias Condicionadas</v>
      </c>
      <c r="B15" s="90" t="str">
        <f>Datos_1!$J$5</f>
        <v>GIT Jóvenes en Acción</v>
      </c>
      <c r="C15" s="90" t="str">
        <f>GIT_Jóvenes_en_Acción</f>
        <v>Taller de participantes</v>
      </c>
      <c r="D15" s="91" t="s">
        <v>150</v>
      </c>
      <c r="E15" s="92" t="s">
        <v>84</v>
      </c>
      <c r="F15" s="89" t="s">
        <v>137</v>
      </c>
      <c r="G15" s="89" t="s">
        <v>137</v>
      </c>
      <c r="H15" s="9"/>
      <c r="I15" s="93" t="s">
        <v>151</v>
      </c>
      <c r="J15" s="4"/>
      <c r="K15" s="5"/>
      <c r="L15" s="4"/>
      <c r="M15" s="70"/>
      <c r="N15" s="70"/>
      <c r="O15" s="4"/>
      <c r="P15" s="69"/>
      <c r="Q15" s="69"/>
      <c r="R15" s="70"/>
      <c r="S15" s="71"/>
      <c r="T15" s="71"/>
      <c r="U15" s="4"/>
      <c r="V15" s="4"/>
      <c r="W15" s="4"/>
      <c r="X15" s="4"/>
      <c r="Y15" s="4"/>
      <c r="Z15" s="6"/>
      <c r="AA15" s="72"/>
      <c r="AB15" s="73"/>
    </row>
    <row r="16" spans="1:28" ht="90" x14ac:dyDescent="0.2">
      <c r="A16" s="89" t="str">
        <f>Datos_1!$B$9</f>
        <v>Dirección de Transferencias Monetarias</v>
      </c>
      <c r="B16" s="90" t="str">
        <f>Datos_1!$I$8</f>
        <v>GIT Territorios y Poblaciones</v>
      </c>
      <c r="C16" s="90" t="str">
        <f>Datos_1!$L$30</f>
        <v>Encuentro Pedagógico</v>
      </c>
      <c r="D16" s="91" t="s">
        <v>280</v>
      </c>
      <c r="E16" s="92" t="s">
        <v>248</v>
      </c>
      <c r="F16" s="89" t="s">
        <v>138</v>
      </c>
      <c r="G16" s="89" t="s">
        <v>152</v>
      </c>
      <c r="H16" s="9"/>
      <c r="I16" s="93" t="s">
        <v>278</v>
      </c>
      <c r="J16" s="4"/>
      <c r="K16" s="5"/>
      <c r="L16" s="4"/>
      <c r="M16" s="70"/>
      <c r="N16" s="70"/>
      <c r="O16" s="4"/>
      <c r="P16" s="69"/>
      <c r="Q16" s="69"/>
      <c r="R16" s="70"/>
      <c r="S16" s="71"/>
      <c r="T16" s="71"/>
      <c r="U16" s="4"/>
      <c r="V16" s="4"/>
      <c r="W16" s="4"/>
      <c r="X16" s="4"/>
      <c r="Y16" s="4"/>
      <c r="Z16" s="6"/>
      <c r="AA16" s="72"/>
      <c r="AB16" s="73"/>
    </row>
    <row r="17" spans="1:28" ht="123" customHeight="1" x14ac:dyDescent="0.2">
      <c r="A17" s="89" t="str">
        <f>Datos_1!$B$9</f>
        <v>Dirección de Transferencias Monetarias</v>
      </c>
      <c r="B17" s="90" t="str">
        <f>Datos_1!$I$8</f>
        <v>GIT Territorios y Poblaciones</v>
      </c>
      <c r="C17" s="90" t="str">
        <f>Datos_1!$L$31</f>
        <v>Comité Municipal de Líderes y lideresas-Líderes y lideresas Indígenas</v>
      </c>
      <c r="D17" s="91" t="s">
        <v>281</v>
      </c>
      <c r="E17" s="92" t="s">
        <v>156</v>
      </c>
      <c r="F17" s="89" t="s">
        <v>138</v>
      </c>
      <c r="G17" s="89" t="s">
        <v>282</v>
      </c>
      <c r="H17" s="9"/>
      <c r="I17" s="93" t="s">
        <v>160</v>
      </c>
      <c r="J17" s="4"/>
      <c r="K17" s="5"/>
      <c r="L17" s="4"/>
      <c r="M17" s="70"/>
      <c r="N17" s="70"/>
      <c r="O17" s="4"/>
      <c r="P17" s="69"/>
      <c r="Q17" s="69"/>
      <c r="R17" s="70"/>
      <c r="S17" s="71"/>
      <c r="T17" s="71"/>
      <c r="U17" s="4"/>
      <c r="V17" s="4"/>
      <c r="W17" s="4"/>
      <c r="X17" s="4"/>
      <c r="Y17" s="4"/>
      <c r="Z17" s="6"/>
      <c r="AA17" s="72"/>
      <c r="AB17" s="73"/>
    </row>
    <row r="18" spans="1:28" ht="67.5" x14ac:dyDescent="0.2">
      <c r="A18" s="89" t="str">
        <f>Datos_1!$B$9</f>
        <v>Dirección de Transferencias Monetarias</v>
      </c>
      <c r="B18" s="90" t="str">
        <f>Datos_1!$I$8</f>
        <v>GIT Territorios y Poblaciones</v>
      </c>
      <c r="C18" s="90" t="str">
        <f>Datos_1!$L$32</f>
        <v>Asambleas Municipales de elección y rendición de cuentas</v>
      </c>
      <c r="D18" s="91" t="s">
        <v>283</v>
      </c>
      <c r="E18" s="92" t="s">
        <v>284</v>
      </c>
      <c r="F18" s="89" t="s">
        <v>138</v>
      </c>
      <c r="G18" s="89" t="s">
        <v>285</v>
      </c>
      <c r="H18" s="9"/>
      <c r="I18" s="93" t="s">
        <v>286</v>
      </c>
      <c r="J18" s="4"/>
      <c r="K18" s="5"/>
      <c r="L18" s="4"/>
      <c r="M18" s="70"/>
      <c r="N18" s="70"/>
      <c r="O18" s="4"/>
      <c r="P18" s="69"/>
      <c r="Q18" s="69"/>
      <c r="R18" s="70"/>
      <c r="S18" s="71"/>
      <c r="T18" s="71"/>
      <c r="U18" s="4"/>
      <c r="V18" s="4"/>
      <c r="W18" s="4"/>
      <c r="X18" s="4"/>
      <c r="Y18" s="4"/>
      <c r="Z18" s="6"/>
      <c r="AA18" s="72"/>
      <c r="AB18" s="73"/>
    </row>
    <row r="19" spans="1:28" ht="101.25" x14ac:dyDescent="0.2">
      <c r="A19" s="89" t="str">
        <f>Datos_1!$B$9</f>
        <v>Dirección de Transferencias Monetarias</v>
      </c>
      <c r="B19" s="90" t="str">
        <f>Datos_1!$I$8</f>
        <v>GIT Territorios y Poblaciones</v>
      </c>
      <c r="C19" s="90" t="str">
        <f>Datos_1!$L$33</f>
        <v>Encuentros Regionales de Líderes, líderesas - Líderes y lideresas Indígenas</v>
      </c>
      <c r="D19" s="91" t="s">
        <v>288</v>
      </c>
      <c r="E19" s="92" t="s">
        <v>84</v>
      </c>
      <c r="F19" s="89" t="s">
        <v>137</v>
      </c>
      <c r="G19" s="89" t="s">
        <v>137</v>
      </c>
      <c r="H19" s="9"/>
      <c r="I19" s="93" t="s">
        <v>278</v>
      </c>
      <c r="J19" s="4"/>
      <c r="K19" s="5"/>
      <c r="L19" s="4"/>
      <c r="M19" s="70"/>
      <c r="N19" s="70"/>
      <c r="O19" s="4"/>
      <c r="P19" s="69"/>
      <c r="Q19" s="69"/>
      <c r="R19" s="70"/>
      <c r="S19" s="71"/>
      <c r="T19" s="71"/>
      <c r="U19" s="4"/>
      <c r="V19" s="4"/>
      <c r="W19" s="4"/>
      <c r="X19" s="4"/>
      <c r="Y19" s="4"/>
      <c r="Z19" s="6"/>
      <c r="AA19" s="72"/>
      <c r="AB19" s="73"/>
    </row>
    <row r="20" spans="1:28" ht="81" customHeight="1" x14ac:dyDescent="0.2">
      <c r="A20" s="89" t="str">
        <f>Datos_1!$B$9</f>
        <v>Dirección de Transferencias Monetarias</v>
      </c>
      <c r="B20" s="90" t="str">
        <f>Datos_1!$I$8</f>
        <v>GIT Territorios y Poblaciones</v>
      </c>
      <c r="C20" s="90" t="str">
        <f>Datos_1!$L$34</f>
        <v>Encuentro de Intercambio de Experiencias entre Líderes(as), Líderes(as) Indígenas y Líderes(as) NARP</v>
      </c>
      <c r="D20" s="91" t="s">
        <v>161</v>
      </c>
      <c r="E20" s="92" t="s">
        <v>84</v>
      </c>
      <c r="F20" s="89" t="s">
        <v>137</v>
      </c>
      <c r="G20" s="89" t="s">
        <v>137</v>
      </c>
      <c r="H20" s="9"/>
      <c r="I20" s="93" t="s">
        <v>278</v>
      </c>
      <c r="J20" s="4"/>
      <c r="K20" s="5"/>
      <c r="L20" s="4"/>
      <c r="M20" s="70"/>
      <c r="N20" s="70"/>
      <c r="O20" s="4"/>
      <c r="P20" s="69"/>
      <c r="Q20" s="69"/>
      <c r="R20" s="70"/>
      <c r="S20" s="71"/>
      <c r="T20" s="71"/>
      <c r="U20" s="4"/>
      <c r="V20" s="4"/>
      <c r="W20" s="4"/>
      <c r="X20" s="4"/>
      <c r="Y20" s="4"/>
      <c r="Z20" s="6"/>
      <c r="AA20" s="72"/>
      <c r="AB20" s="73"/>
    </row>
    <row r="21" spans="1:28" ht="90.75" customHeight="1" x14ac:dyDescent="0.2">
      <c r="A21" s="89" t="str">
        <f>Datos_1!$B$7</f>
        <v>Dirección de Gestión y Articulación de la Oferta Social</v>
      </c>
      <c r="B21" s="90" t="str">
        <f>Datos_1!$G$6</f>
        <v>GIT Innovación Social</v>
      </c>
      <c r="C21" s="90" t="str">
        <f>Datos_1!$H$30</f>
        <v>Entender el problema - Preguntar</v>
      </c>
      <c r="D21" s="91" t="s">
        <v>293</v>
      </c>
      <c r="E21" s="92" t="s">
        <v>82</v>
      </c>
      <c r="F21" s="89" t="s">
        <v>137</v>
      </c>
      <c r="G21" s="89" t="s">
        <v>137</v>
      </c>
      <c r="H21" s="9"/>
      <c r="I21" s="93" t="s">
        <v>140</v>
      </c>
      <c r="J21" s="4"/>
      <c r="K21" s="5"/>
      <c r="L21" s="4"/>
      <c r="M21" s="70"/>
      <c r="N21" s="70"/>
      <c r="O21" s="4"/>
      <c r="P21" s="69"/>
      <c r="Q21" s="69"/>
      <c r="R21" s="70"/>
      <c r="S21" s="71"/>
      <c r="T21" s="71"/>
      <c r="U21" s="4"/>
      <c r="V21" s="4"/>
      <c r="W21" s="4"/>
      <c r="X21" s="4"/>
      <c r="Y21" s="4"/>
      <c r="Z21" s="6"/>
      <c r="AA21" s="72"/>
      <c r="AB21" s="73"/>
    </row>
    <row r="22" spans="1:28" ht="97.5" customHeight="1" x14ac:dyDescent="0.2">
      <c r="A22" s="89" t="str">
        <f>Datos_1!$B$7</f>
        <v>Dirección de Gestión y Articulación de la Oferta Social</v>
      </c>
      <c r="B22" s="90" t="str">
        <f>Datos_1!$G$6</f>
        <v>GIT Innovación Social</v>
      </c>
      <c r="C22" s="90" t="str">
        <f>Datos_1!$H$31</f>
        <v>Generar alternativas de solución</v>
      </c>
      <c r="D22" s="91" t="s">
        <v>294</v>
      </c>
      <c r="E22" s="92" t="s">
        <v>83</v>
      </c>
      <c r="F22" s="89" t="s">
        <v>137</v>
      </c>
      <c r="G22" s="89" t="s">
        <v>137</v>
      </c>
      <c r="H22" s="9"/>
      <c r="I22" s="93" t="s">
        <v>240</v>
      </c>
      <c r="J22" s="4"/>
      <c r="K22" s="5"/>
      <c r="L22" s="4"/>
      <c r="M22" s="70"/>
      <c r="N22" s="70"/>
      <c r="O22" s="4"/>
      <c r="P22" s="69"/>
      <c r="Q22" s="69"/>
      <c r="R22" s="70"/>
      <c r="S22" s="71"/>
      <c r="T22" s="71"/>
      <c r="U22" s="4"/>
      <c r="V22" s="4"/>
      <c r="W22" s="4"/>
      <c r="X22" s="4"/>
      <c r="Y22" s="4"/>
      <c r="Z22" s="6"/>
      <c r="AA22" s="72"/>
      <c r="AB22" s="73"/>
    </row>
    <row r="23" spans="1:28" ht="115.5" customHeight="1" x14ac:dyDescent="0.2">
      <c r="A23" s="89" t="str">
        <f>Datos_1!$B$7</f>
        <v>Dirección de Gestión y Articulación de la Oferta Social</v>
      </c>
      <c r="B23" s="90" t="str">
        <f>Datos_1!$G$6</f>
        <v>GIT Innovación Social</v>
      </c>
      <c r="C23" s="90" t="str">
        <f>Datos_1!$H$32</f>
        <v>Primera puesta a prueba con comunidad</v>
      </c>
      <c r="D23" s="91" t="s">
        <v>295</v>
      </c>
      <c r="E23" s="92" t="s">
        <v>84</v>
      </c>
      <c r="F23" s="89" t="s">
        <v>137</v>
      </c>
      <c r="G23" s="89" t="s">
        <v>137</v>
      </c>
      <c r="H23" s="9"/>
      <c r="I23" s="93" t="s">
        <v>239</v>
      </c>
      <c r="J23" s="4"/>
      <c r="K23" s="5"/>
      <c r="L23" s="4"/>
      <c r="M23" s="70"/>
      <c r="N23" s="70"/>
      <c r="O23" s="4"/>
      <c r="P23" s="69"/>
      <c r="Q23" s="69"/>
      <c r="R23" s="70"/>
      <c r="S23" s="71"/>
      <c r="T23" s="71"/>
      <c r="U23" s="4"/>
      <c r="V23" s="4"/>
      <c r="W23" s="4"/>
      <c r="X23" s="4"/>
      <c r="Y23" s="4"/>
      <c r="Z23" s="6"/>
      <c r="AA23" s="72"/>
      <c r="AB23" s="73"/>
    </row>
    <row r="24" spans="1:28" ht="126.75" customHeight="1" x14ac:dyDescent="0.2">
      <c r="A24" s="89" t="str">
        <f>Datos_1!$B$7</f>
        <v>Dirección de Gestión y Articulación de la Oferta Social</v>
      </c>
      <c r="B24" s="90" t="str">
        <f>Datos_1!$G$6</f>
        <v>GIT Innovación Social</v>
      </c>
      <c r="C24" s="90" t="str">
        <f>Datos_1!$H$33</f>
        <v>Iteración, seguimiento y evaluación del prototipo</v>
      </c>
      <c r="D24" s="91" t="s">
        <v>296</v>
      </c>
      <c r="E24" s="92" t="s">
        <v>163</v>
      </c>
      <c r="F24" s="89" t="s">
        <v>137</v>
      </c>
      <c r="G24" s="89" t="s">
        <v>137</v>
      </c>
      <c r="H24" s="9"/>
      <c r="I24" s="93" t="s">
        <v>242</v>
      </c>
      <c r="J24" s="4"/>
      <c r="K24" s="5"/>
      <c r="L24" s="4"/>
      <c r="M24" s="70"/>
      <c r="N24" s="70"/>
      <c r="O24" s="4"/>
      <c r="P24" s="69"/>
      <c r="Q24" s="69"/>
      <c r="R24" s="70"/>
      <c r="S24" s="71"/>
      <c r="T24" s="71"/>
      <c r="U24" s="4"/>
      <c r="V24" s="4"/>
      <c r="W24" s="4"/>
      <c r="X24" s="4"/>
      <c r="Y24" s="4"/>
      <c r="Z24" s="6"/>
      <c r="AA24" s="72"/>
      <c r="AB24" s="73"/>
    </row>
    <row r="25" spans="1:28" ht="126.75" customHeight="1" x14ac:dyDescent="0.2">
      <c r="A25" s="89" t="str">
        <f>Datos_1!$B$13</f>
        <v>Dirección de Infraestructura Social y Hábitat</v>
      </c>
      <c r="B25" s="90" t="str">
        <f>Datos_1!$M$7</f>
        <v>GIT Infraestructura Social y Hábitat</v>
      </c>
      <c r="C25" s="90" t="str">
        <f>GIT_Infraestructura_Social_y_Hábitat</f>
        <v>Auditoría Visible</v>
      </c>
      <c r="D25" s="91" t="s">
        <v>369</v>
      </c>
      <c r="E25" s="92" t="s">
        <v>163</v>
      </c>
      <c r="F25" s="89" t="s">
        <v>137</v>
      </c>
      <c r="G25" s="89" t="s">
        <v>137</v>
      </c>
      <c r="H25" s="9"/>
      <c r="I25" s="93" t="s">
        <v>167</v>
      </c>
      <c r="J25" s="4"/>
      <c r="K25" s="5"/>
      <c r="L25" s="4"/>
      <c r="M25" s="70"/>
      <c r="N25" s="70"/>
      <c r="O25" s="4"/>
      <c r="P25" s="69"/>
      <c r="Q25" s="69"/>
      <c r="R25" s="70"/>
      <c r="S25" s="71"/>
      <c r="T25" s="71"/>
      <c r="U25" s="4"/>
      <c r="V25" s="4"/>
      <c r="W25" s="4"/>
      <c r="X25" s="4"/>
      <c r="Y25" s="4"/>
      <c r="Z25" s="6"/>
      <c r="AA25" s="72"/>
      <c r="AB25" s="73"/>
    </row>
    <row r="26" spans="1:28" ht="56.25" customHeight="1" x14ac:dyDescent="0.2">
      <c r="A26" s="89" t="str">
        <f>Datos_1!$B$5</f>
        <v>Oficina Asesora de Planeación</v>
      </c>
      <c r="B26" s="90" t="str">
        <f>Datos_1!$E$29</f>
        <v>GIT de Mejoramiento Continuo</v>
      </c>
      <c r="C26" s="90" t="str">
        <f>Datos_1!$E$30</f>
        <v>Formulación del Plan Anticorrupción y de Atención al Ciudadano</v>
      </c>
      <c r="D26" s="91" t="s">
        <v>264</v>
      </c>
      <c r="E26" s="92" t="s">
        <v>83</v>
      </c>
      <c r="F26" s="89" t="s">
        <v>137</v>
      </c>
      <c r="G26" s="89" t="s">
        <v>137</v>
      </c>
      <c r="H26" s="9"/>
      <c r="I26" s="93" t="s">
        <v>145</v>
      </c>
      <c r="J26" s="4"/>
      <c r="K26" s="5"/>
      <c r="L26" s="4"/>
      <c r="M26" s="70"/>
      <c r="N26" s="70"/>
      <c r="O26" s="4"/>
      <c r="P26" s="69"/>
      <c r="Q26" s="69"/>
      <c r="R26" s="70"/>
      <c r="S26" s="71"/>
      <c r="T26" s="71"/>
      <c r="U26" s="4"/>
      <c r="V26" s="4"/>
      <c r="W26" s="4"/>
      <c r="X26" s="4"/>
      <c r="Y26" s="4"/>
      <c r="Z26" s="6"/>
      <c r="AA26" s="72"/>
      <c r="AB26" s="73"/>
    </row>
    <row r="27" spans="1:28" ht="62.25" customHeight="1" x14ac:dyDescent="0.2">
      <c r="A27" s="89" t="str">
        <f>Datos_1!$B$5</f>
        <v>Oficina Asesora de Planeación</v>
      </c>
      <c r="B27" s="90" t="str">
        <f>Datos_1!$E$29</f>
        <v>GIT de Mejoramiento Continuo</v>
      </c>
      <c r="C27" s="90" t="str">
        <f>Datos_1!$E$31</f>
        <v>Seguimiento del Plan Anticorrupción y de Atención al Ciudadano</v>
      </c>
      <c r="D27" s="91" t="s">
        <v>166</v>
      </c>
      <c r="E27" s="92" t="s">
        <v>85</v>
      </c>
      <c r="F27" s="89" t="s">
        <v>137</v>
      </c>
      <c r="G27" s="89" t="s">
        <v>137</v>
      </c>
      <c r="H27" s="9"/>
      <c r="I27" s="93" t="s">
        <v>167</v>
      </c>
      <c r="J27" s="4"/>
      <c r="K27" s="5"/>
      <c r="L27" s="4"/>
      <c r="M27" s="70"/>
      <c r="N27" s="70"/>
      <c r="O27" s="4"/>
      <c r="P27" s="69"/>
      <c r="Q27" s="69"/>
      <c r="R27" s="70"/>
      <c r="S27" s="71"/>
      <c r="T27" s="71"/>
      <c r="U27" s="4"/>
      <c r="V27" s="4"/>
      <c r="W27" s="4"/>
      <c r="X27" s="4"/>
      <c r="Y27" s="4"/>
      <c r="Z27" s="6"/>
      <c r="AA27" s="72"/>
      <c r="AB27" s="73"/>
    </row>
    <row r="28" spans="1:28" ht="54" customHeight="1" x14ac:dyDescent="0.2">
      <c r="A28" s="89" t="str">
        <f>Datos_1!$B$5</f>
        <v>Oficina Asesora de Planeación</v>
      </c>
      <c r="B28" s="90" t="str">
        <f>Datos_1!$E$29</f>
        <v>GIT de Mejoramiento Continuo</v>
      </c>
      <c r="C28" s="90" t="str">
        <f>Datos_1!$E$32</f>
        <v>Formulación Mapa Institucional de Riesgos</v>
      </c>
      <c r="D28" s="91" t="s">
        <v>169</v>
      </c>
      <c r="E28" s="92" t="s">
        <v>265</v>
      </c>
      <c r="F28" s="89" t="s">
        <v>137</v>
      </c>
      <c r="G28" s="89" t="s">
        <v>137</v>
      </c>
      <c r="H28" s="9"/>
      <c r="I28" s="93" t="s">
        <v>145</v>
      </c>
      <c r="J28" s="4"/>
      <c r="K28" s="5"/>
      <c r="L28" s="4"/>
      <c r="M28" s="70"/>
      <c r="N28" s="70"/>
      <c r="O28" s="4"/>
      <c r="P28" s="69"/>
      <c r="Q28" s="69"/>
      <c r="R28" s="70"/>
      <c r="S28" s="71"/>
      <c r="T28" s="71"/>
      <c r="U28" s="4"/>
      <c r="V28" s="4"/>
      <c r="W28" s="4"/>
      <c r="X28" s="4"/>
      <c r="Y28" s="4"/>
      <c r="Z28" s="6"/>
      <c r="AA28" s="72"/>
      <c r="AB28" s="73"/>
    </row>
    <row r="29" spans="1:28" ht="78" customHeight="1" x14ac:dyDescent="0.2">
      <c r="A29" s="89" t="str">
        <f>Datos_1!$B$5</f>
        <v>Oficina Asesora de Planeación</v>
      </c>
      <c r="B29" s="90" t="str">
        <f>Datos_1!$E$29</f>
        <v>GIT de Mejoramiento Continuo</v>
      </c>
      <c r="C29" s="90" t="str">
        <f>Datos_1!$E$33</f>
        <v>Audiencia Pública Sectorial de Rendición de Cuentas</v>
      </c>
      <c r="D29" s="91" t="s">
        <v>243</v>
      </c>
      <c r="E29" s="92" t="s">
        <v>163</v>
      </c>
      <c r="F29" s="89" t="s">
        <v>137</v>
      </c>
      <c r="G29" s="89" t="s">
        <v>137</v>
      </c>
      <c r="H29" s="9"/>
      <c r="I29" s="93" t="s">
        <v>244</v>
      </c>
      <c r="J29" s="4"/>
      <c r="K29" s="5"/>
      <c r="L29" s="4"/>
      <c r="M29" s="70"/>
      <c r="N29" s="70"/>
      <c r="O29" s="4"/>
      <c r="P29" s="69"/>
      <c r="Q29" s="69"/>
      <c r="R29" s="70"/>
      <c r="S29" s="71"/>
      <c r="T29" s="71"/>
      <c r="U29" s="4"/>
      <c r="V29" s="4"/>
      <c r="W29" s="4"/>
      <c r="X29" s="4"/>
      <c r="Y29" s="4"/>
      <c r="Z29" s="6"/>
      <c r="AA29" s="72"/>
      <c r="AB29" s="73"/>
    </row>
    <row r="30" spans="1:28" ht="56.25" customHeight="1" x14ac:dyDescent="0.2">
      <c r="A30" s="89" t="str">
        <f>Datos_1!$B$5</f>
        <v>Oficina Asesora de Planeación</v>
      </c>
      <c r="B30" s="90" t="str">
        <f>Datos_1!$F$29</f>
        <v>GIT Gestión de Proyectos y Presupuesto</v>
      </c>
      <c r="C30" s="90" t="str">
        <f>GIT_Gestión_de_Proyectos_y_Presupuesto</f>
        <v>Construcción del Plan de acción Institucional</v>
      </c>
      <c r="D30" s="91" t="s">
        <v>171</v>
      </c>
      <c r="E30" s="92" t="s">
        <v>83</v>
      </c>
      <c r="F30" s="89" t="s">
        <v>137</v>
      </c>
      <c r="G30" s="89" t="s">
        <v>137</v>
      </c>
      <c r="H30" s="9"/>
      <c r="I30" s="93" t="s">
        <v>173</v>
      </c>
      <c r="J30" s="4"/>
      <c r="K30" s="5"/>
      <c r="L30" s="4"/>
      <c r="M30" s="70"/>
      <c r="N30" s="70"/>
      <c r="O30" s="4"/>
      <c r="P30" s="69"/>
      <c r="Q30" s="69"/>
      <c r="R30" s="70"/>
      <c r="S30" s="71"/>
      <c r="T30" s="71"/>
      <c r="U30" s="4"/>
      <c r="V30" s="4"/>
      <c r="W30" s="4"/>
      <c r="X30" s="4"/>
      <c r="Y30" s="4"/>
      <c r="Z30" s="6"/>
      <c r="AA30" s="72"/>
      <c r="AB30" s="73"/>
    </row>
    <row r="31" spans="1:28" ht="67.5" x14ac:dyDescent="0.2">
      <c r="A31" s="89" t="str">
        <f>Datos_1!$B$14</f>
        <v>Oficina de Gestión Regional</v>
      </c>
      <c r="B31" s="90" t="str">
        <f>Oficina_de_Gestión_Regional</f>
        <v>No Aplica GIT</v>
      </c>
      <c r="C31" s="90" t="str">
        <f>No_Aplica_GIT</f>
        <v>Prosperidad con la Gente</v>
      </c>
      <c r="D31" s="90" t="s">
        <v>291</v>
      </c>
      <c r="E31" s="92" t="s">
        <v>235</v>
      </c>
      <c r="F31" s="89" t="s">
        <v>137</v>
      </c>
      <c r="G31" s="89" t="s">
        <v>137</v>
      </c>
      <c r="H31" s="9"/>
      <c r="I31" s="93" t="s">
        <v>167</v>
      </c>
      <c r="J31" s="4"/>
      <c r="K31" s="5"/>
      <c r="L31" s="4"/>
      <c r="M31" s="70"/>
      <c r="N31" s="70"/>
      <c r="O31" s="4"/>
      <c r="P31" s="69"/>
      <c r="Q31" s="69"/>
      <c r="R31" s="70"/>
      <c r="S31" s="71"/>
      <c r="T31" s="71"/>
      <c r="U31" s="4"/>
      <c r="V31" s="4"/>
      <c r="W31" s="4"/>
      <c r="X31" s="4"/>
      <c r="Y31" s="4"/>
      <c r="Z31" s="6"/>
      <c r="AA31" s="72"/>
      <c r="AB31" s="73"/>
    </row>
    <row r="32" spans="1:28" ht="29.25" customHeight="1" x14ac:dyDescent="0.2">
      <c r="A32" s="89" t="str">
        <f>Datos_1!$B$7</f>
        <v>Dirección de Gestión y Articulación de la Oferta Social</v>
      </c>
      <c r="B32" s="90" t="str">
        <f>Datos_1!$G$8</f>
        <v>GIT Empleabilidad</v>
      </c>
      <c r="C32" s="90" t="str">
        <f>Datos_1!$M$30</f>
        <v>Publicación de convocatorias</v>
      </c>
      <c r="D32" s="90" t="s">
        <v>297</v>
      </c>
      <c r="E32" s="92" t="s">
        <v>83</v>
      </c>
      <c r="F32" s="89" t="s">
        <v>137</v>
      </c>
      <c r="G32" s="89" t="s">
        <v>137</v>
      </c>
      <c r="H32" s="9"/>
      <c r="I32" s="93" t="s">
        <v>140</v>
      </c>
      <c r="J32" s="4"/>
      <c r="K32" s="5"/>
      <c r="L32" s="4"/>
      <c r="M32" s="70"/>
      <c r="N32" s="70"/>
      <c r="O32" s="4"/>
      <c r="P32" s="69"/>
      <c r="Q32" s="69"/>
      <c r="R32" s="70"/>
      <c r="S32" s="71"/>
      <c r="T32" s="71"/>
      <c r="U32" s="4"/>
      <c r="V32" s="4"/>
      <c r="W32" s="4"/>
      <c r="X32" s="4"/>
      <c r="Y32" s="4"/>
      <c r="Z32" s="6"/>
      <c r="AA32" s="72"/>
      <c r="AB32" s="73"/>
    </row>
    <row r="33" spans="1:28" ht="45.75" customHeight="1" x14ac:dyDescent="0.2">
      <c r="A33" s="89" t="str">
        <f>Datos_1!$B$7</f>
        <v>Dirección de Gestión y Articulación de la Oferta Social</v>
      </c>
      <c r="B33" s="90" t="str">
        <f>Datos_1!$G$8</f>
        <v>GIT Empleabilidad</v>
      </c>
      <c r="C33" s="90" t="str">
        <f>Datos_1!$M$31</f>
        <v>Socialización de la Convocatoria</v>
      </c>
      <c r="D33" s="90" t="s">
        <v>298</v>
      </c>
      <c r="E33" s="92" t="s">
        <v>83</v>
      </c>
      <c r="F33" s="89" t="s">
        <v>137</v>
      </c>
      <c r="G33" s="89" t="s">
        <v>137</v>
      </c>
      <c r="H33" s="9"/>
      <c r="I33" s="93" t="s">
        <v>233</v>
      </c>
      <c r="J33" s="4"/>
      <c r="K33" s="5"/>
      <c r="L33" s="4"/>
      <c r="M33" s="70"/>
      <c r="N33" s="70"/>
      <c r="O33" s="4"/>
      <c r="P33" s="69"/>
      <c r="Q33" s="69"/>
      <c r="R33" s="70"/>
      <c r="S33" s="71"/>
      <c r="T33" s="71"/>
      <c r="U33" s="4"/>
      <c r="V33" s="4"/>
      <c r="W33" s="4"/>
      <c r="X33" s="4"/>
      <c r="Y33" s="4"/>
      <c r="Z33" s="6"/>
      <c r="AA33" s="72"/>
      <c r="AB33" s="73"/>
    </row>
    <row r="34" spans="1:28" ht="49.5" customHeight="1" x14ac:dyDescent="0.2">
      <c r="A34" s="89" t="str">
        <f>Datos_1!$B$5</f>
        <v>Oficina Asesora de Planeación</v>
      </c>
      <c r="B34" s="90" t="str">
        <f>Datos_1!$E$29</f>
        <v>GIT de Mejoramiento Continuo</v>
      </c>
      <c r="C34" s="90" t="str">
        <f>Datos_1!$E$34</f>
        <v>Consulta Temas de Interés para la Rendición de Cuentas Sectorial</v>
      </c>
      <c r="D34" s="90" t="s">
        <v>266</v>
      </c>
      <c r="E34" s="92" t="s">
        <v>250</v>
      </c>
      <c r="F34" s="89" t="s">
        <v>137</v>
      </c>
      <c r="G34" s="89" t="s">
        <v>137</v>
      </c>
      <c r="H34" s="9"/>
      <c r="I34" s="93" t="s">
        <v>140</v>
      </c>
      <c r="J34" s="4"/>
      <c r="K34" s="5"/>
      <c r="L34" s="4"/>
      <c r="M34" s="70"/>
      <c r="N34" s="70"/>
      <c r="O34" s="4"/>
      <c r="P34" s="69"/>
      <c r="Q34" s="69"/>
      <c r="R34" s="70"/>
      <c r="S34" s="71"/>
      <c r="T34" s="71"/>
      <c r="U34" s="4"/>
      <c r="V34" s="4"/>
      <c r="W34" s="4"/>
      <c r="X34" s="4"/>
      <c r="Y34" s="4"/>
      <c r="Z34" s="6"/>
      <c r="AA34" s="72"/>
      <c r="AB34" s="73"/>
    </row>
    <row r="35" spans="1:28" ht="48.75" customHeight="1" x14ac:dyDescent="0.2">
      <c r="A35" s="89" t="str">
        <f>Datos_1!$B$5</f>
        <v>Oficina Asesora de Planeación</v>
      </c>
      <c r="B35" s="90" t="str">
        <f>Datos_1!$E$29</f>
        <v>GIT de Mejoramiento Continuo</v>
      </c>
      <c r="C35" s="90" t="str">
        <f>Datos_1!$E$35</f>
        <v>Construcción participativa del Informe de Rendición de Cuentas</v>
      </c>
      <c r="D35" s="90" t="s">
        <v>267</v>
      </c>
      <c r="E35" s="92" t="s">
        <v>250</v>
      </c>
      <c r="F35" s="89" t="s">
        <v>137</v>
      </c>
      <c r="G35" s="89" t="s">
        <v>137</v>
      </c>
      <c r="H35" s="9"/>
      <c r="I35" s="93" t="s">
        <v>140</v>
      </c>
      <c r="J35" s="4"/>
      <c r="K35" s="5"/>
      <c r="L35" s="4"/>
      <c r="M35" s="70"/>
      <c r="N35" s="70"/>
      <c r="O35" s="4"/>
      <c r="P35" s="69"/>
      <c r="Q35" s="69"/>
      <c r="R35" s="70"/>
      <c r="S35" s="71"/>
      <c r="T35" s="71"/>
      <c r="U35" s="4"/>
      <c r="V35" s="4"/>
      <c r="W35" s="4"/>
      <c r="X35" s="4"/>
      <c r="Y35" s="4"/>
      <c r="Z35" s="6"/>
      <c r="AA35" s="72"/>
      <c r="AB35" s="73"/>
    </row>
    <row r="36" spans="1:28" ht="48" customHeight="1" x14ac:dyDescent="0.2">
      <c r="A36" s="89" t="str">
        <f>Datos_1!$B$7</f>
        <v>Dirección de Gestión y Articulación de la Oferta Social</v>
      </c>
      <c r="B36" s="90" t="str">
        <f>Datos_1!$G$8</f>
        <v>GIT Empleabilidad</v>
      </c>
      <c r="C36" s="90" t="str">
        <f>Datos_1!$M$32</f>
        <v>Encuestas de satisfacción</v>
      </c>
      <c r="D36" s="90" t="s">
        <v>253</v>
      </c>
      <c r="E36" s="92" t="s">
        <v>256</v>
      </c>
      <c r="F36" s="89" t="s">
        <v>137</v>
      </c>
      <c r="G36" s="89" t="s">
        <v>137</v>
      </c>
      <c r="H36" s="9"/>
      <c r="I36" s="93" t="s">
        <v>140</v>
      </c>
      <c r="J36" s="4"/>
      <c r="K36" s="5"/>
      <c r="L36" s="4"/>
      <c r="M36" s="70"/>
      <c r="N36" s="70"/>
      <c r="O36" s="4"/>
      <c r="P36" s="69"/>
      <c r="Q36" s="69"/>
      <c r="R36" s="70"/>
      <c r="S36" s="71"/>
      <c r="T36" s="71"/>
      <c r="U36" s="4"/>
      <c r="V36" s="4"/>
      <c r="W36" s="4"/>
      <c r="X36" s="4"/>
      <c r="Y36" s="4"/>
      <c r="Z36" s="6"/>
      <c r="AA36" s="72"/>
      <c r="AB36" s="73"/>
    </row>
    <row r="37" spans="1:28" ht="67.5" x14ac:dyDescent="0.2">
      <c r="A37" s="89" t="str">
        <f>Datos_1!$B$7</f>
        <v>Dirección de Gestión y Articulación de la Oferta Social</v>
      </c>
      <c r="B37" s="90" t="str">
        <f>Datos_1!$G$8</f>
        <v>GIT Empleabilidad</v>
      </c>
      <c r="C37" s="90" t="str">
        <f>Datos_1!$M$33</f>
        <v>Talleres de lecciones aprendidas</v>
      </c>
      <c r="D37" s="90" t="s">
        <v>255</v>
      </c>
      <c r="E37" s="92" t="s">
        <v>257</v>
      </c>
      <c r="F37" s="89" t="s">
        <v>137</v>
      </c>
      <c r="G37" s="89" t="s">
        <v>137</v>
      </c>
      <c r="H37" s="9"/>
      <c r="I37" s="93" t="s">
        <v>140</v>
      </c>
      <c r="J37" s="4"/>
      <c r="K37" s="5"/>
      <c r="L37" s="4"/>
      <c r="M37" s="70"/>
      <c r="N37" s="70"/>
      <c r="O37" s="4"/>
      <c r="P37" s="69"/>
      <c r="Q37" s="69"/>
      <c r="R37" s="70"/>
      <c r="S37" s="71"/>
      <c r="T37" s="71"/>
      <c r="U37" s="4"/>
      <c r="V37" s="4"/>
      <c r="W37" s="4"/>
      <c r="X37" s="4"/>
      <c r="Y37" s="4"/>
      <c r="Z37" s="6"/>
      <c r="AA37" s="72"/>
      <c r="AB37" s="73"/>
    </row>
    <row r="38" spans="1:28" ht="23.25" customHeight="1" x14ac:dyDescent="0.2">
      <c r="A38" s="15"/>
      <c r="B38" s="88"/>
      <c r="C38" s="88"/>
      <c r="D38" s="62"/>
      <c r="E38" s="9"/>
      <c r="F38" s="15"/>
      <c r="G38" s="15"/>
      <c r="H38" s="9"/>
      <c r="I38" s="36"/>
      <c r="J38" s="4"/>
      <c r="K38" s="5"/>
      <c r="L38" s="4"/>
      <c r="M38" s="70"/>
      <c r="N38" s="70"/>
      <c r="O38" s="4"/>
      <c r="P38" s="69"/>
      <c r="Q38" s="69"/>
      <c r="R38" s="70"/>
      <c r="S38" s="71"/>
      <c r="T38" s="71"/>
      <c r="U38" s="4"/>
      <c r="V38" s="4"/>
      <c r="W38" s="4"/>
      <c r="X38" s="4"/>
      <c r="Y38" s="4"/>
      <c r="Z38" s="6"/>
      <c r="AA38" s="72"/>
      <c r="AB38" s="73"/>
    </row>
    <row r="39" spans="1:28" ht="23.25" customHeight="1" x14ac:dyDescent="0.2">
      <c r="A39" s="15"/>
      <c r="B39" s="88"/>
      <c r="C39" s="88"/>
      <c r="D39" s="62"/>
      <c r="E39" s="9"/>
      <c r="F39" s="15"/>
      <c r="G39" s="15"/>
      <c r="H39" s="9"/>
      <c r="I39" s="36"/>
      <c r="J39" s="4"/>
      <c r="K39" s="5"/>
      <c r="L39" s="4"/>
      <c r="M39" s="70"/>
      <c r="N39" s="70"/>
      <c r="O39" s="4"/>
      <c r="P39" s="69"/>
      <c r="Q39" s="69"/>
      <c r="R39" s="70"/>
      <c r="S39" s="71"/>
      <c r="T39" s="71"/>
      <c r="U39" s="4"/>
      <c r="V39" s="4"/>
      <c r="W39" s="4"/>
      <c r="X39" s="4"/>
      <c r="Y39" s="4"/>
      <c r="Z39" s="6"/>
      <c r="AA39" s="72"/>
      <c r="AB39" s="73"/>
    </row>
    <row r="40" spans="1:28" ht="23.25" customHeight="1" x14ac:dyDescent="0.2">
      <c r="A40" s="15"/>
      <c r="B40" s="88"/>
      <c r="C40" s="88"/>
      <c r="D40" s="62"/>
      <c r="E40" s="9"/>
      <c r="F40" s="15"/>
      <c r="G40" s="15"/>
      <c r="H40" s="9"/>
      <c r="I40" s="36"/>
      <c r="J40" s="4"/>
      <c r="K40" s="5"/>
      <c r="L40" s="4"/>
      <c r="M40" s="70"/>
      <c r="N40" s="70"/>
      <c r="O40" s="4"/>
      <c r="P40" s="69"/>
      <c r="Q40" s="69"/>
      <c r="R40" s="70"/>
      <c r="S40" s="71"/>
      <c r="T40" s="71"/>
      <c r="U40" s="4"/>
      <c r="V40" s="4"/>
      <c r="W40" s="4"/>
      <c r="X40" s="4"/>
      <c r="Y40" s="4"/>
      <c r="Z40" s="6"/>
      <c r="AA40" s="72"/>
      <c r="AB40" s="73"/>
    </row>
    <row r="41" spans="1:28" ht="23.25" customHeight="1" x14ac:dyDescent="0.2">
      <c r="A41" s="15"/>
      <c r="B41" s="88"/>
      <c r="C41" s="88"/>
      <c r="D41" s="62"/>
      <c r="E41" s="9"/>
      <c r="F41" s="15"/>
      <c r="G41" s="15"/>
      <c r="H41" s="9"/>
      <c r="I41" s="36"/>
      <c r="J41" s="4"/>
      <c r="K41" s="5"/>
      <c r="L41" s="4"/>
      <c r="M41" s="70"/>
      <c r="N41" s="70"/>
      <c r="O41" s="4"/>
      <c r="P41" s="69"/>
      <c r="Q41" s="69"/>
      <c r="R41" s="70"/>
      <c r="S41" s="71"/>
      <c r="T41" s="71"/>
      <c r="U41" s="4"/>
      <c r="V41" s="4"/>
      <c r="W41" s="4"/>
      <c r="X41" s="4"/>
      <c r="Y41" s="4"/>
      <c r="Z41" s="6"/>
      <c r="AA41" s="72"/>
      <c r="AB41" s="73"/>
    </row>
    <row r="42" spans="1:28" ht="23.25" customHeight="1" x14ac:dyDescent="0.2">
      <c r="A42" s="15"/>
      <c r="B42" s="88"/>
      <c r="C42" s="88"/>
      <c r="D42" s="62"/>
      <c r="E42" s="9"/>
      <c r="F42" s="15"/>
      <c r="G42" s="15"/>
      <c r="H42" s="9"/>
      <c r="I42" s="36"/>
      <c r="J42" s="4"/>
      <c r="K42" s="5"/>
      <c r="L42" s="4"/>
      <c r="M42" s="70"/>
      <c r="N42" s="70"/>
      <c r="O42" s="4"/>
      <c r="P42" s="69"/>
      <c r="Q42" s="69"/>
      <c r="R42" s="70"/>
      <c r="S42" s="71"/>
      <c r="T42" s="71"/>
      <c r="U42" s="4"/>
      <c r="V42" s="4"/>
      <c r="W42" s="4"/>
      <c r="X42" s="4"/>
      <c r="Y42" s="4"/>
      <c r="Z42" s="6"/>
      <c r="AA42" s="72"/>
      <c r="AB42" s="73"/>
    </row>
    <row r="43" spans="1:28" ht="23.25" customHeight="1" x14ac:dyDescent="0.2">
      <c r="A43" s="15"/>
      <c r="B43" s="88"/>
      <c r="C43" s="88"/>
      <c r="D43" s="62"/>
      <c r="E43" s="9"/>
      <c r="F43" s="15"/>
      <c r="G43" s="15"/>
      <c r="H43" s="9"/>
      <c r="I43" s="36"/>
      <c r="J43" s="4"/>
      <c r="K43" s="5"/>
      <c r="L43" s="4"/>
      <c r="M43" s="70"/>
      <c r="N43" s="70"/>
      <c r="O43" s="4"/>
      <c r="P43" s="69"/>
      <c r="Q43" s="69"/>
      <c r="R43" s="70"/>
      <c r="S43" s="71"/>
      <c r="T43" s="71"/>
      <c r="U43" s="4"/>
      <c r="V43" s="4"/>
      <c r="W43" s="4"/>
      <c r="X43" s="4"/>
      <c r="Y43" s="4"/>
      <c r="Z43" s="6"/>
      <c r="AA43" s="72"/>
      <c r="AB43" s="73"/>
    </row>
    <row r="44" spans="1:28" ht="23.25" customHeight="1" x14ac:dyDescent="0.2">
      <c r="A44" s="15"/>
      <c r="B44" s="88"/>
      <c r="C44" s="88"/>
      <c r="D44" s="62"/>
      <c r="E44" s="9"/>
      <c r="F44" s="15"/>
      <c r="G44" s="15"/>
      <c r="H44" s="9"/>
      <c r="I44" s="36"/>
      <c r="J44" s="4"/>
      <c r="K44" s="5"/>
      <c r="L44" s="4"/>
      <c r="M44" s="70"/>
      <c r="N44" s="70"/>
      <c r="O44" s="4"/>
      <c r="P44" s="69"/>
      <c r="Q44" s="69"/>
      <c r="R44" s="70"/>
      <c r="S44" s="71"/>
      <c r="T44" s="71"/>
      <c r="U44" s="4"/>
      <c r="V44" s="4"/>
      <c r="W44" s="4"/>
      <c r="X44" s="4"/>
      <c r="Y44" s="4"/>
      <c r="Z44" s="6"/>
      <c r="AA44" s="72"/>
      <c r="AB44" s="73"/>
    </row>
    <row r="45" spans="1:28" ht="23.25" customHeight="1" x14ac:dyDescent="0.2">
      <c r="A45" s="15"/>
      <c r="B45" s="88"/>
      <c r="C45" s="88"/>
      <c r="D45" s="62"/>
      <c r="E45" s="9"/>
      <c r="F45" s="15"/>
      <c r="G45" s="15"/>
      <c r="H45" s="9"/>
      <c r="I45" s="36"/>
      <c r="J45" s="4"/>
      <c r="K45" s="5"/>
      <c r="L45" s="4"/>
      <c r="M45" s="70"/>
      <c r="N45" s="70"/>
      <c r="O45" s="4"/>
      <c r="P45" s="69"/>
      <c r="Q45" s="69"/>
      <c r="R45" s="70"/>
      <c r="S45" s="71"/>
      <c r="T45" s="71"/>
      <c r="U45" s="4"/>
      <c r="V45" s="4"/>
      <c r="W45" s="4"/>
      <c r="X45" s="4"/>
      <c r="Y45" s="4"/>
      <c r="Z45" s="6"/>
      <c r="AA45" s="72"/>
      <c r="AB45" s="73"/>
    </row>
    <row r="46" spans="1:28" ht="23.25" customHeight="1" x14ac:dyDescent="0.2">
      <c r="A46" s="15"/>
      <c r="B46" s="88"/>
      <c r="C46" s="88"/>
      <c r="D46" s="62"/>
      <c r="E46" s="9"/>
      <c r="F46" s="15"/>
      <c r="G46" s="15"/>
      <c r="H46" s="9"/>
      <c r="I46" s="36"/>
      <c r="J46" s="4"/>
      <c r="K46" s="5"/>
      <c r="L46" s="4"/>
      <c r="M46" s="70"/>
      <c r="N46" s="70"/>
      <c r="O46" s="4"/>
      <c r="P46" s="69"/>
      <c r="Q46" s="69"/>
      <c r="R46" s="70"/>
      <c r="S46" s="71"/>
      <c r="T46" s="71"/>
      <c r="U46" s="4"/>
      <c r="V46" s="4"/>
      <c r="W46" s="4"/>
      <c r="X46" s="4"/>
      <c r="Y46" s="4"/>
      <c r="Z46" s="6"/>
      <c r="AA46" s="72"/>
      <c r="AB46" s="73"/>
    </row>
    <row r="47" spans="1:28" ht="23.25" customHeight="1" x14ac:dyDescent="0.2">
      <c r="A47" s="15"/>
      <c r="B47" s="88"/>
      <c r="C47" s="88"/>
      <c r="D47" s="62"/>
      <c r="E47" s="9"/>
      <c r="F47" s="15"/>
      <c r="G47" s="15"/>
      <c r="H47" s="9"/>
      <c r="I47" s="36"/>
      <c r="J47" s="4"/>
      <c r="K47" s="5"/>
      <c r="L47" s="4"/>
      <c r="M47" s="70"/>
      <c r="N47" s="70"/>
      <c r="O47" s="4"/>
      <c r="P47" s="69"/>
      <c r="Q47" s="69"/>
      <c r="R47" s="70"/>
      <c r="S47" s="71"/>
      <c r="T47" s="71"/>
      <c r="U47" s="4"/>
      <c r="V47" s="4"/>
      <c r="W47" s="4"/>
      <c r="X47" s="4"/>
      <c r="Y47" s="4"/>
      <c r="Z47" s="6"/>
      <c r="AA47" s="72"/>
      <c r="AB47" s="73"/>
    </row>
    <row r="48" spans="1:28" ht="23.25" customHeight="1" x14ac:dyDescent="0.2">
      <c r="A48" s="15"/>
      <c r="B48" s="88"/>
      <c r="C48" s="88"/>
      <c r="D48" s="62"/>
      <c r="E48" s="9"/>
      <c r="F48" s="15"/>
      <c r="G48" s="15"/>
      <c r="H48" s="9"/>
      <c r="I48" s="36"/>
      <c r="J48" s="4"/>
      <c r="K48" s="5"/>
      <c r="L48" s="4"/>
      <c r="M48" s="70"/>
      <c r="N48" s="70"/>
      <c r="O48" s="4"/>
      <c r="P48" s="69"/>
      <c r="Q48" s="69"/>
      <c r="R48" s="70"/>
      <c r="S48" s="71"/>
      <c r="T48" s="71"/>
      <c r="U48" s="4"/>
      <c r="V48" s="4"/>
      <c r="W48" s="4"/>
      <c r="X48" s="4"/>
      <c r="Y48" s="4"/>
      <c r="Z48" s="6"/>
      <c r="AA48" s="112"/>
      <c r="AB48" s="113"/>
    </row>
    <row r="49" spans="1:28" ht="22.5" customHeight="1" x14ac:dyDescent="0.2">
      <c r="A49" s="15"/>
      <c r="B49" s="88"/>
      <c r="C49" s="88"/>
      <c r="D49" s="62"/>
      <c r="E49" s="9"/>
      <c r="F49" s="15"/>
      <c r="G49" s="15"/>
      <c r="H49" s="9"/>
      <c r="I49" s="36"/>
      <c r="J49" s="4"/>
      <c r="K49" s="5"/>
      <c r="L49" s="4"/>
      <c r="M49" s="70"/>
      <c r="N49" s="70"/>
      <c r="O49" s="4"/>
      <c r="P49" s="69"/>
      <c r="Q49" s="69"/>
      <c r="R49" s="70"/>
      <c r="S49" s="71"/>
      <c r="T49" s="71"/>
      <c r="U49" s="4"/>
      <c r="V49" s="4"/>
      <c r="W49" s="4"/>
      <c r="X49" s="4"/>
      <c r="Y49" s="4"/>
      <c r="Z49" s="6"/>
      <c r="AA49" s="112"/>
      <c r="AB49" s="113"/>
    </row>
    <row r="50" spans="1:28" ht="22.5" customHeight="1" x14ac:dyDescent="0.2">
      <c r="A50" s="15"/>
      <c r="B50" s="88"/>
      <c r="C50" s="88"/>
      <c r="D50" s="62"/>
      <c r="E50" s="9"/>
      <c r="F50" s="15"/>
      <c r="G50" s="15"/>
      <c r="H50" s="9"/>
      <c r="I50" s="36"/>
      <c r="J50" s="4"/>
      <c r="K50" s="5"/>
      <c r="L50" s="4"/>
      <c r="M50" s="70"/>
      <c r="N50" s="70"/>
      <c r="O50" s="4"/>
      <c r="P50" s="69"/>
      <c r="Q50" s="69"/>
      <c r="R50" s="70"/>
      <c r="S50" s="71"/>
      <c r="T50" s="71"/>
      <c r="U50" s="4"/>
      <c r="V50" s="4"/>
      <c r="W50" s="4"/>
      <c r="X50" s="4"/>
      <c r="Y50" s="4"/>
      <c r="Z50" s="6"/>
      <c r="AA50" s="112"/>
      <c r="AB50" s="113"/>
    </row>
    <row r="51" spans="1:28" ht="23.25" customHeight="1" x14ac:dyDescent="0.2">
      <c r="A51" s="15"/>
      <c r="B51" s="88"/>
      <c r="C51" s="88"/>
      <c r="D51" s="62"/>
      <c r="E51" s="9"/>
      <c r="F51" s="15"/>
      <c r="G51" s="15"/>
      <c r="H51" s="9"/>
      <c r="I51" s="36"/>
      <c r="J51" s="4"/>
      <c r="K51" s="5"/>
      <c r="L51" s="4"/>
      <c r="M51" s="70"/>
      <c r="N51" s="70"/>
      <c r="O51" s="4"/>
      <c r="P51" s="69"/>
      <c r="Q51" s="69"/>
      <c r="R51" s="70"/>
      <c r="S51" s="71"/>
      <c r="T51" s="71"/>
      <c r="U51" s="4"/>
      <c r="V51" s="4"/>
      <c r="W51" s="4"/>
      <c r="X51" s="4"/>
      <c r="Y51" s="4"/>
      <c r="Z51" s="6"/>
      <c r="AA51" s="112"/>
      <c r="AB51" s="113"/>
    </row>
    <row r="52" spans="1:28" ht="22.5" customHeight="1" x14ac:dyDescent="0.2">
      <c r="A52" s="15"/>
      <c r="B52" s="88"/>
      <c r="C52" s="88"/>
      <c r="D52" s="62"/>
      <c r="E52" s="9"/>
      <c r="F52" s="15"/>
      <c r="G52" s="15"/>
      <c r="H52" s="9"/>
      <c r="I52" s="36"/>
      <c r="J52" s="4"/>
      <c r="K52" s="5"/>
      <c r="L52" s="4"/>
      <c r="M52" s="70"/>
      <c r="N52" s="70"/>
      <c r="O52" s="4"/>
      <c r="P52" s="69"/>
      <c r="Q52" s="69"/>
      <c r="R52" s="70"/>
      <c r="S52" s="71"/>
      <c r="T52" s="71"/>
      <c r="U52" s="4"/>
      <c r="V52" s="4"/>
      <c r="W52" s="4"/>
      <c r="X52" s="4"/>
      <c r="Y52" s="4"/>
      <c r="Z52" s="6"/>
      <c r="AA52" s="112"/>
      <c r="AB52" s="113"/>
    </row>
    <row r="53" spans="1:28" ht="22.5" customHeight="1" x14ac:dyDescent="0.2">
      <c r="A53" s="15"/>
      <c r="B53" s="88"/>
      <c r="C53" s="88"/>
      <c r="D53" s="62"/>
      <c r="E53" s="9"/>
      <c r="F53" s="15"/>
      <c r="G53" s="15"/>
      <c r="H53" s="9"/>
      <c r="I53" s="36"/>
      <c r="J53" s="4"/>
      <c r="K53" s="5"/>
      <c r="L53" s="4"/>
      <c r="M53" s="70"/>
      <c r="N53" s="70"/>
      <c r="O53" s="4"/>
      <c r="P53" s="69"/>
      <c r="Q53" s="69"/>
      <c r="R53" s="70"/>
      <c r="S53" s="71"/>
      <c r="T53" s="71"/>
      <c r="U53" s="4"/>
      <c r="V53" s="4"/>
      <c r="W53" s="4"/>
      <c r="X53" s="4"/>
      <c r="Y53" s="4"/>
      <c r="Z53" s="6"/>
      <c r="AA53" s="112"/>
      <c r="AB53" s="113"/>
    </row>
    <row r="54" spans="1:28" x14ac:dyDescent="0.2">
      <c r="A54" s="74"/>
      <c r="B54" s="74"/>
      <c r="C54" s="74"/>
      <c r="D54" s="37"/>
      <c r="E54" s="37"/>
      <c r="F54" s="37"/>
      <c r="G54" s="37"/>
      <c r="H54" s="37"/>
      <c r="I54" s="37"/>
    </row>
    <row r="55" spans="1:28" x14ac:dyDescent="0.2">
      <c r="A55" s="74"/>
      <c r="B55" s="74"/>
      <c r="C55" s="74"/>
      <c r="D55" s="37"/>
      <c r="E55" s="37"/>
      <c r="F55" s="37"/>
      <c r="G55" s="37"/>
      <c r="H55" s="37"/>
      <c r="I55" s="37"/>
    </row>
    <row r="56" spans="1:28" x14ac:dyDescent="0.2">
      <c r="A56" s="74"/>
      <c r="B56" s="74"/>
      <c r="C56" s="74"/>
      <c r="D56" s="37"/>
      <c r="E56" s="37"/>
      <c r="F56" s="37"/>
      <c r="G56" s="37"/>
      <c r="H56" s="37"/>
      <c r="I56" s="37"/>
    </row>
    <row r="57" spans="1:28" x14ac:dyDescent="0.2">
      <c r="A57" s="74"/>
      <c r="B57" s="74"/>
      <c r="C57" s="74"/>
      <c r="D57" s="37"/>
      <c r="E57" s="37"/>
      <c r="F57" s="37"/>
      <c r="G57" s="37"/>
      <c r="H57" s="37"/>
      <c r="I57" s="37"/>
    </row>
    <row r="58" spans="1:28" x14ac:dyDescent="0.2">
      <c r="A58" s="74"/>
      <c r="B58" s="74"/>
      <c r="C58" s="74"/>
      <c r="D58" s="37"/>
      <c r="E58" s="37"/>
      <c r="F58" s="37"/>
      <c r="G58" s="37"/>
      <c r="H58" s="37"/>
      <c r="I58" s="37"/>
    </row>
    <row r="59" spans="1:28" x14ac:dyDescent="0.2">
      <c r="A59" s="74"/>
      <c r="B59" s="74"/>
      <c r="C59" s="74"/>
      <c r="D59" s="37"/>
      <c r="E59" s="37"/>
      <c r="F59" s="37"/>
      <c r="G59" s="37"/>
      <c r="H59" s="37"/>
      <c r="I59" s="37"/>
    </row>
    <row r="60" spans="1:28" x14ac:dyDescent="0.2">
      <c r="A60" s="74"/>
      <c r="B60" s="74"/>
      <c r="C60" s="74"/>
      <c r="D60" s="37"/>
      <c r="E60" s="37"/>
      <c r="F60" s="37"/>
      <c r="G60" s="37"/>
      <c r="H60" s="37"/>
      <c r="I60" s="37"/>
    </row>
    <row r="61" spans="1:28" x14ac:dyDescent="0.2">
      <c r="A61" s="74"/>
      <c r="B61" s="74"/>
      <c r="C61" s="74"/>
      <c r="D61" s="37"/>
      <c r="E61" s="37"/>
      <c r="F61" s="37"/>
      <c r="G61" s="37"/>
      <c r="H61" s="37"/>
      <c r="I61" s="37"/>
    </row>
    <row r="62" spans="1:28" x14ac:dyDescent="0.2">
      <c r="A62" s="74"/>
      <c r="B62" s="74"/>
      <c r="C62" s="74"/>
      <c r="D62" s="37"/>
      <c r="E62" s="37"/>
      <c r="F62" s="37"/>
      <c r="G62" s="37"/>
      <c r="H62" s="37"/>
      <c r="I62" s="37"/>
    </row>
    <row r="63" spans="1:28" x14ac:dyDescent="0.2">
      <c r="A63" s="74"/>
      <c r="B63" s="74"/>
      <c r="C63" s="74"/>
      <c r="D63" s="37"/>
      <c r="E63" s="37"/>
      <c r="F63" s="37"/>
      <c r="G63" s="37"/>
      <c r="H63" s="37"/>
      <c r="I63" s="37"/>
    </row>
    <row r="64" spans="1:28" x14ac:dyDescent="0.2">
      <c r="A64" s="74"/>
      <c r="B64" s="74"/>
      <c r="C64" s="74"/>
      <c r="D64" s="37"/>
      <c r="E64" s="37"/>
      <c r="F64" s="37"/>
      <c r="G64" s="37"/>
      <c r="H64" s="37"/>
      <c r="I64" s="37"/>
    </row>
    <row r="65" spans="1:9" x14ac:dyDescent="0.2">
      <c r="A65" s="74"/>
      <c r="B65" s="74"/>
      <c r="C65" s="74"/>
      <c r="D65" s="37"/>
      <c r="E65" s="37"/>
      <c r="F65" s="37"/>
      <c r="G65" s="37"/>
      <c r="H65" s="37"/>
      <c r="I65" s="37"/>
    </row>
    <row r="66" spans="1:9" x14ac:dyDescent="0.2">
      <c r="A66" s="74"/>
      <c r="B66" s="74"/>
      <c r="C66" s="74"/>
      <c r="D66" s="37"/>
      <c r="E66" s="37"/>
      <c r="F66" s="37"/>
      <c r="G66" s="37"/>
      <c r="H66" s="37"/>
      <c r="I66" s="37"/>
    </row>
    <row r="67" spans="1:9" x14ac:dyDescent="0.2">
      <c r="A67" s="74"/>
      <c r="B67" s="74"/>
      <c r="C67" s="74"/>
      <c r="D67" s="37"/>
      <c r="E67" s="37"/>
      <c r="F67" s="37"/>
      <c r="G67" s="37"/>
      <c r="H67" s="37"/>
      <c r="I67" s="37"/>
    </row>
    <row r="68" spans="1:9" x14ac:dyDescent="0.2">
      <c r="A68" s="74"/>
      <c r="B68" s="74"/>
      <c r="C68" s="74"/>
      <c r="D68" s="37"/>
      <c r="E68" s="37"/>
      <c r="F68" s="37"/>
      <c r="G68" s="37"/>
      <c r="H68" s="37"/>
      <c r="I68" s="37"/>
    </row>
    <row r="69" spans="1:9" x14ac:dyDescent="0.2">
      <c r="A69" s="74"/>
      <c r="B69" s="74"/>
      <c r="C69" s="74"/>
      <c r="D69" s="37"/>
      <c r="E69" s="37"/>
      <c r="F69" s="37"/>
      <c r="G69" s="37"/>
      <c r="H69" s="37"/>
      <c r="I69" s="37"/>
    </row>
    <row r="70" spans="1:9" x14ac:dyDescent="0.2">
      <c r="A70" s="74"/>
      <c r="B70" s="74"/>
      <c r="C70" s="74"/>
      <c r="D70" s="37"/>
      <c r="E70" s="37"/>
      <c r="F70" s="37"/>
      <c r="G70" s="37"/>
      <c r="H70" s="37"/>
      <c r="I70" s="37"/>
    </row>
    <row r="71" spans="1:9" x14ac:dyDescent="0.2">
      <c r="A71" s="74"/>
      <c r="B71" s="74"/>
      <c r="C71" s="74"/>
      <c r="D71" s="37"/>
      <c r="E71" s="37"/>
      <c r="F71" s="37"/>
      <c r="G71" s="37"/>
      <c r="H71" s="37"/>
      <c r="I71" s="37"/>
    </row>
    <row r="72" spans="1:9" x14ac:dyDescent="0.2">
      <c r="A72" s="74"/>
      <c r="B72" s="74"/>
      <c r="C72" s="74"/>
      <c r="D72" s="37"/>
      <c r="E72" s="37"/>
      <c r="F72" s="37"/>
      <c r="G72" s="37"/>
      <c r="H72" s="37"/>
      <c r="I72" s="37"/>
    </row>
    <row r="73" spans="1:9" x14ac:dyDescent="0.2">
      <c r="A73" s="74"/>
      <c r="B73" s="74"/>
      <c r="C73" s="74"/>
      <c r="D73" s="37"/>
      <c r="E73" s="37"/>
      <c r="F73" s="37"/>
      <c r="G73" s="37"/>
      <c r="H73" s="37"/>
      <c r="I73" s="37"/>
    </row>
  </sheetData>
  <sheetProtection algorithmName="SHA-512" hashValue="dztQbk3aPwk6tz016bp37LUiakXqmKoOeFt7YcAaqq5EBC6lN+N4SXOCp65FQrA/85ODVgm+PxWU7KFom3sQaQ==" saltValue="N9S4oB3QQ+eZdaLTdlSK1w==" spinCount="100000" sheet="1" objects="1" scenarios="1" autoFilter="0"/>
  <autoFilter ref="A3:I37"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1:AB51"/>
    <mergeCell ref="AA52:AB52"/>
    <mergeCell ref="AA53:AB53"/>
    <mergeCell ref="AA48:AB48"/>
    <mergeCell ref="AA49:AB49"/>
    <mergeCell ref="AA50:AB50"/>
    <mergeCell ref="AA7:AB7"/>
    <mergeCell ref="AA12:AB12"/>
    <mergeCell ref="AA13:AB13"/>
    <mergeCell ref="AA14:AB14"/>
    <mergeCell ref="AA9:AB9"/>
    <mergeCell ref="AA10:AB10"/>
    <mergeCell ref="AA11:AB11"/>
    <mergeCell ref="AA8:AB8"/>
  </mergeCells>
  <conditionalFormatting sqref="D5:D24 D26:D53 E5:AB53">
    <cfRule type="containsErrors" dxfId="45" priority="8">
      <formula>ISERROR(D5)</formula>
    </cfRule>
  </conditionalFormatting>
  <conditionalFormatting sqref="D25">
    <cfRule type="containsErrors" dxfId="44" priority="1">
      <formula>ISERROR(D25)</formula>
    </cfRule>
  </conditionalFormatting>
  <dataValidations count="4">
    <dataValidation type="list" allowBlank="1" showInputMessage="1" showErrorMessage="1" sqref="M5:M53" xr:uid="{00000000-0002-0000-0000-000000000000}">
      <formula1>Origen_Recursos</formula1>
    </dataValidation>
    <dataValidation type="list" allowBlank="1" showInputMessage="1" showErrorMessage="1" sqref="H5:H53 J5:J53" xr:uid="{00000000-0002-0000-0000-000001000000}">
      <formula1>Modalidad_1</formula1>
    </dataValidation>
    <dataValidation type="list" allowBlank="1" showInputMessage="1" showErrorMessage="1" errorTitle="¡Atención!" error="Se debe seleccionar la opción de la lista desplegable." sqref="Z5:Z53" xr:uid="{00000000-0002-0000-0000-000002000000}">
      <formula1>Objet_Instit</formula1>
    </dataValidation>
    <dataValidation type="list" allowBlank="1" showInputMessage="1" showErrorMessage="1" errorTitle="¡Atención!" error="Se debe seleccionar la opción de la lista desplegable." sqref="V5:V53"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82"/>
  <sheetViews>
    <sheetView topLeftCell="H28" zoomScaleNormal="100" workbookViewId="0">
      <selection activeCell="K29" sqref="K29"/>
    </sheetView>
  </sheetViews>
  <sheetFormatPr baseColWidth="10" defaultColWidth="11.42578125" defaultRowHeight="15" x14ac:dyDescent="0.25"/>
  <cols>
    <col min="1" max="1" width="2.140625" style="16" customWidth="1"/>
    <col min="2" max="2" width="28.28515625" style="16" customWidth="1"/>
    <col min="3" max="3" width="4.42578125" style="16" customWidth="1"/>
    <col min="4" max="4" width="19.42578125" style="16" customWidth="1"/>
    <col min="5" max="5" width="28.7109375" style="16" customWidth="1"/>
    <col min="6" max="6" width="27" style="16" bestFit="1" customWidth="1"/>
    <col min="7" max="7" width="29" style="16" customWidth="1"/>
    <col min="8" max="8" width="29.28515625" style="16" customWidth="1"/>
    <col min="9" max="9" width="27.7109375" style="16" customWidth="1"/>
    <col min="10" max="10" width="24.5703125" style="16" customWidth="1"/>
    <col min="11" max="11" width="27" style="16" customWidth="1"/>
    <col min="12" max="12" width="24.140625" style="16" bestFit="1" customWidth="1"/>
    <col min="13" max="13" width="27.28515625" style="16" customWidth="1"/>
    <col min="14" max="14" width="26.7109375" style="16" bestFit="1" customWidth="1"/>
    <col min="15" max="15" width="25.42578125" style="16" bestFit="1" customWidth="1"/>
    <col min="16" max="16" width="26.140625" style="16" bestFit="1" customWidth="1"/>
    <col min="17" max="17" width="26.140625" style="16" customWidth="1"/>
    <col min="18" max="18" width="23.7109375" style="16" bestFit="1" customWidth="1"/>
    <col min="19" max="19" width="23" style="16" bestFit="1" customWidth="1"/>
    <col min="20" max="20" width="23.42578125" style="16" bestFit="1" customWidth="1"/>
    <col min="21" max="21" width="25.42578125" style="16" bestFit="1" customWidth="1"/>
    <col min="22" max="22" width="31.28515625" style="16" bestFit="1" customWidth="1"/>
    <col min="23" max="23" width="25.140625" style="16" bestFit="1" customWidth="1"/>
    <col min="24" max="24" width="24.85546875" style="16" bestFit="1" customWidth="1"/>
    <col min="25" max="25" width="26.42578125" style="16" bestFit="1" customWidth="1"/>
    <col min="26" max="26" width="22.7109375" style="16" bestFit="1" customWidth="1"/>
    <col min="27" max="27" width="28.42578125" style="16" bestFit="1" customWidth="1"/>
    <col min="28" max="28" width="34.28515625" style="16" bestFit="1" customWidth="1"/>
    <col min="29" max="29" width="22.7109375" style="16" bestFit="1" customWidth="1"/>
    <col min="30" max="30" width="24.42578125" style="16" bestFit="1" customWidth="1"/>
    <col min="31" max="31" width="36.140625" style="16" bestFit="1" customWidth="1"/>
    <col min="32" max="32" width="27.28515625" style="16" bestFit="1" customWidth="1"/>
    <col min="33" max="33" width="25.140625" style="16" bestFit="1" customWidth="1"/>
    <col min="34" max="34" width="26.7109375" style="16" bestFit="1" customWidth="1"/>
    <col min="35" max="35" width="28.42578125" style="16" bestFit="1" customWidth="1"/>
    <col min="36" max="36" width="27.28515625" style="16" bestFit="1" customWidth="1"/>
    <col min="37" max="37" width="23.42578125" style="16" bestFit="1" customWidth="1"/>
    <col min="38" max="38" width="25.28515625" style="16" customWidth="1"/>
    <col min="39" max="39" width="23.7109375" style="16" customWidth="1"/>
    <col min="40" max="40" width="31.28515625" style="16" customWidth="1"/>
    <col min="41" max="41" width="25.42578125" style="16" customWidth="1"/>
    <col min="42" max="42" width="27" style="16" customWidth="1"/>
    <col min="43" max="16384" width="11.42578125" style="16"/>
  </cols>
  <sheetData>
    <row r="2" spans="2:19" ht="15.75" thickBot="1" x14ac:dyDescent="0.3"/>
    <row r="3" spans="2:19" ht="60.75" thickBot="1" x14ac:dyDescent="0.3">
      <c r="B3" s="84" t="s">
        <v>0</v>
      </c>
      <c r="D3" s="80" t="str">
        <f>$B$4</f>
        <v>Dirección General</v>
      </c>
      <c r="E3" s="81" t="str">
        <f>$B$5</f>
        <v>Oficina Asesora de Planeación</v>
      </c>
      <c r="F3" s="81" t="str">
        <f>$B$6</f>
        <v>Secretaría General</v>
      </c>
      <c r="G3" s="81" t="str">
        <f>$B$7</f>
        <v>Dirección de Gestión y Articulación de la Oferta Social</v>
      </c>
      <c r="H3" s="81" t="str">
        <f>$B$8</f>
        <v>Dirección de Acompañamiento Familiar y Comunitario</v>
      </c>
      <c r="I3" s="81" t="str">
        <f>$B$9</f>
        <v>Dirección de Transferencias Monetarias</v>
      </c>
      <c r="J3" s="82" t="str">
        <f>$B$10</f>
        <v>Subdirección de Transferencias Monetarias Condicionadas</v>
      </c>
      <c r="K3" s="82" t="str">
        <f>$B$11</f>
        <v>Subdirección de Transferencias Monetarias no Condicionadas</v>
      </c>
      <c r="L3" s="81" t="str">
        <f>$B$12</f>
        <v>Dirección de Inclusión Productiva</v>
      </c>
      <c r="M3" s="81" t="str">
        <f>$B$13</f>
        <v>Dirección de Infraestructura Social y Hábitat</v>
      </c>
      <c r="N3" s="81" t="str">
        <f>$B$15</f>
        <v>Subdirección General para la Superación de la Pobreza</v>
      </c>
      <c r="O3" s="81" t="str">
        <f>$B$16</f>
        <v>Subdirección General de Programas y Proyectos</v>
      </c>
      <c r="P3" s="83" t="str">
        <f>$B$14</f>
        <v>Oficina de Gestión Regional</v>
      </c>
      <c r="Q3" s="63"/>
    </row>
    <row r="4" spans="2:19" ht="30" x14ac:dyDescent="0.25">
      <c r="B4" s="85" t="s">
        <v>1</v>
      </c>
      <c r="D4" s="17"/>
      <c r="E4" s="39" t="s">
        <v>19</v>
      </c>
      <c r="F4" s="79" t="s">
        <v>11</v>
      </c>
      <c r="G4" s="39" t="s">
        <v>132</v>
      </c>
      <c r="H4" s="39" t="s">
        <v>12</v>
      </c>
      <c r="I4" s="39" t="s">
        <v>13</v>
      </c>
      <c r="J4" s="39" t="s">
        <v>21</v>
      </c>
      <c r="K4" s="79" t="s">
        <v>261</v>
      </c>
      <c r="L4" s="103" t="s">
        <v>14</v>
      </c>
      <c r="M4" s="39" t="s">
        <v>70</v>
      </c>
      <c r="N4" s="39" t="s">
        <v>15</v>
      </c>
      <c r="O4" s="39" t="s">
        <v>10</v>
      </c>
      <c r="P4" s="103" t="s">
        <v>236</v>
      </c>
      <c r="Q4" s="31"/>
    </row>
    <row r="5" spans="2:19" ht="45" x14ac:dyDescent="0.25">
      <c r="B5" s="86" t="s">
        <v>2</v>
      </c>
      <c r="D5" s="17"/>
      <c r="E5" s="18" t="s">
        <v>258</v>
      </c>
      <c r="F5" s="17"/>
      <c r="G5" s="18" t="s">
        <v>133</v>
      </c>
      <c r="H5" s="18" t="s">
        <v>16</v>
      </c>
      <c r="I5" s="18" t="s">
        <v>17</v>
      </c>
      <c r="J5" s="102" t="s">
        <v>24</v>
      </c>
      <c r="K5" s="19" t="s">
        <v>262</v>
      </c>
      <c r="L5" s="18" t="s">
        <v>18</v>
      </c>
      <c r="M5" s="18" t="s">
        <v>135</v>
      </c>
    </row>
    <row r="6" spans="2:19" ht="30" x14ac:dyDescent="0.25">
      <c r="B6" s="86" t="s">
        <v>3</v>
      </c>
      <c r="D6" s="17"/>
      <c r="E6" s="102" t="s">
        <v>170</v>
      </c>
      <c r="F6" s="17"/>
      <c r="G6" s="102" t="s">
        <v>23</v>
      </c>
      <c r="H6" s="18" t="s">
        <v>20</v>
      </c>
      <c r="I6" s="18" t="s">
        <v>26</v>
      </c>
      <c r="J6" s="31"/>
      <c r="K6" s="19" t="s">
        <v>263</v>
      </c>
      <c r="L6" s="18" t="s">
        <v>25</v>
      </c>
      <c r="M6" s="20" t="s">
        <v>136</v>
      </c>
    </row>
    <row r="7" spans="2:19" ht="45" x14ac:dyDescent="0.25">
      <c r="B7" s="86" t="s">
        <v>4</v>
      </c>
      <c r="D7" s="17"/>
      <c r="E7" s="102" t="s">
        <v>28</v>
      </c>
      <c r="F7" s="17"/>
      <c r="G7" s="18" t="s">
        <v>134</v>
      </c>
      <c r="I7" s="18" t="s">
        <v>29</v>
      </c>
      <c r="J7" s="31"/>
      <c r="K7" s="31"/>
      <c r="L7" s="18" t="s">
        <v>27</v>
      </c>
      <c r="M7" s="102" t="s">
        <v>183</v>
      </c>
    </row>
    <row r="8" spans="2:19" ht="45" x14ac:dyDescent="0.25">
      <c r="B8" s="86" t="s">
        <v>5</v>
      </c>
      <c r="D8" s="17"/>
      <c r="F8" s="17"/>
      <c r="G8" s="102" t="s">
        <v>22</v>
      </c>
      <c r="H8" s="17"/>
      <c r="I8" s="102" t="s">
        <v>31</v>
      </c>
      <c r="J8" s="31"/>
      <c r="K8" s="31"/>
      <c r="L8" s="102" t="s">
        <v>30</v>
      </c>
    </row>
    <row r="9" spans="2:19" ht="30" x14ac:dyDescent="0.25">
      <c r="B9" s="86" t="s">
        <v>259</v>
      </c>
      <c r="D9" s="17"/>
      <c r="F9" s="17"/>
      <c r="H9" s="17"/>
      <c r="I9" s="17"/>
      <c r="J9" s="31"/>
      <c r="K9" s="31"/>
      <c r="L9" s="102" t="s">
        <v>245</v>
      </c>
    </row>
    <row r="10" spans="2:19" ht="45" x14ac:dyDescent="0.25">
      <c r="B10" s="86" t="s">
        <v>300</v>
      </c>
      <c r="D10" s="17"/>
      <c r="E10" s="17"/>
      <c r="F10" s="17"/>
      <c r="H10" s="17"/>
      <c r="J10" s="31"/>
      <c r="K10" s="31"/>
      <c r="L10" s="17"/>
      <c r="M10" s="17"/>
    </row>
    <row r="11" spans="2:19" ht="45" x14ac:dyDescent="0.25">
      <c r="B11" s="86" t="s">
        <v>260</v>
      </c>
      <c r="D11" s="17"/>
      <c r="F11" s="17"/>
      <c r="G11" s="17"/>
      <c r="H11" s="17"/>
      <c r="J11" s="17"/>
      <c r="K11" s="17"/>
      <c r="L11" s="17"/>
      <c r="M11" s="17"/>
    </row>
    <row r="12" spans="2:19" ht="30" x14ac:dyDescent="0.25">
      <c r="B12" s="86" t="s">
        <v>6</v>
      </c>
      <c r="D12" s="17"/>
      <c r="E12" s="104" t="s">
        <v>81</v>
      </c>
      <c r="F12" s="17"/>
      <c r="G12" s="104" t="s">
        <v>67</v>
      </c>
      <c r="H12" s="17"/>
      <c r="I12" s="104" t="s">
        <v>77</v>
      </c>
      <c r="J12" s="17"/>
      <c r="K12" s="17"/>
      <c r="L12" s="17"/>
      <c r="M12" s="104" t="s">
        <v>93</v>
      </c>
      <c r="S12" s="21" t="s">
        <v>32</v>
      </c>
    </row>
    <row r="13" spans="2:19" ht="60" x14ac:dyDescent="0.25">
      <c r="B13" s="86" t="s">
        <v>7</v>
      </c>
      <c r="D13" s="17"/>
      <c r="E13" s="22" t="s">
        <v>82</v>
      </c>
      <c r="F13" s="17"/>
      <c r="G13" s="18" t="s">
        <v>68</v>
      </c>
      <c r="H13" s="17"/>
      <c r="I13" s="23" t="s">
        <v>79</v>
      </c>
      <c r="J13" s="76"/>
      <c r="K13" s="76"/>
      <c r="L13" s="17"/>
      <c r="M13" s="24" t="s">
        <v>206</v>
      </c>
      <c r="S13" s="21" t="s">
        <v>33</v>
      </c>
    </row>
    <row r="14" spans="2:19" ht="30" x14ac:dyDescent="0.25">
      <c r="B14" s="86" t="s">
        <v>234</v>
      </c>
      <c r="D14" s="17"/>
      <c r="E14" s="22" t="s">
        <v>83</v>
      </c>
      <c r="F14" s="17"/>
      <c r="G14" s="18" t="s">
        <v>69</v>
      </c>
      <c r="H14" s="17"/>
      <c r="I14" s="18" t="s">
        <v>78</v>
      </c>
      <c r="J14" s="31"/>
      <c r="K14" s="31"/>
      <c r="L14" s="17"/>
      <c r="M14" s="24" t="s">
        <v>197</v>
      </c>
      <c r="S14" s="21" t="s">
        <v>34</v>
      </c>
    </row>
    <row r="15" spans="2:19" ht="30" x14ac:dyDescent="0.25">
      <c r="B15" s="86" t="s">
        <v>8</v>
      </c>
      <c r="D15" s="17"/>
      <c r="E15" s="22" t="s">
        <v>84</v>
      </c>
      <c r="F15" s="17"/>
      <c r="G15" s="18" t="s">
        <v>102</v>
      </c>
      <c r="H15" s="17"/>
      <c r="I15" s="18" t="s">
        <v>80</v>
      </c>
      <c r="J15" s="31"/>
      <c r="K15" s="31"/>
      <c r="L15" s="17"/>
      <c r="M15" s="24" t="s">
        <v>198</v>
      </c>
      <c r="S15" s="21" t="s">
        <v>35</v>
      </c>
    </row>
    <row r="16" spans="2:19" ht="30.75" thickBot="1" x14ac:dyDescent="0.3">
      <c r="B16" s="87" t="s">
        <v>9</v>
      </c>
      <c r="D16" s="17"/>
      <c r="E16" s="22" t="s">
        <v>85</v>
      </c>
      <c r="F16" s="17"/>
      <c r="G16" s="18" t="s">
        <v>101</v>
      </c>
      <c r="H16" s="17"/>
      <c r="I16" s="17"/>
      <c r="J16" s="17"/>
      <c r="K16" s="17"/>
      <c r="L16" s="17"/>
      <c r="M16" s="24" t="s">
        <v>199</v>
      </c>
      <c r="S16" s="25" t="s">
        <v>36</v>
      </c>
    </row>
    <row r="17" spans="4:42" ht="30" x14ac:dyDescent="0.25">
      <c r="D17" s="17"/>
      <c r="E17" s="22" t="s">
        <v>86</v>
      </c>
      <c r="F17" s="17"/>
      <c r="G17" s="17"/>
      <c r="H17" s="17"/>
      <c r="J17" s="17"/>
      <c r="K17" s="17"/>
      <c r="L17" s="17"/>
      <c r="M17" s="24" t="s">
        <v>200</v>
      </c>
      <c r="S17" s="25" t="s">
        <v>37</v>
      </c>
    </row>
    <row r="18" spans="4:42" x14ac:dyDescent="0.25">
      <c r="D18" s="17"/>
      <c r="F18" s="17"/>
      <c r="G18" s="17"/>
      <c r="H18" s="17"/>
      <c r="J18" s="17"/>
      <c r="K18" s="17"/>
      <c r="L18" s="17"/>
      <c r="M18" s="24" t="s">
        <v>201</v>
      </c>
      <c r="S18" s="25" t="s">
        <v>54</v>
      </c>
    </row>
    <row r="19" spans="4:42" ht="60" x14ac:dyDescent="0.25">
      <c r="D19" s="17"/>
      <c r="E19" s="17"/>
      <c r="F19" s="26"/>
      <c r="G19" s="105" t="s">
        <v>182</v>
      </c>
      <c r="H19" s="26"/>
      <c r="I19" s="105" t="s">
        <v>106</v>
      </c>
      <c r="J19" s="17"/>
      <c r="K19" s="17"/>
      <c r="L19" s="26"/>
      <c r="M19" s="24" t="s">
        <v>202</v>
      </c>
      <c r="N19" s="26"/>
      <c r="P19" s="26"/>
      <c r="Q19" s="26"/>
      <c r="R19" s="26"/>
      <c r="S19" s="25" t="s">
        <v>55</v>
      </c>
      <c r="T19" s="26"/>
      <c r="U19" s="26"/>
      <c r="V19" s="26"/>
      <c r="W19" s="26"/>
      <c r="X19" s="26"/>
      <c r="Y19" s="26"/>
      <c r="Z19" s="26"/>
      <c r="AA19" s="26"/>
      <c r="AB19" s="26"/>
      <c r="AC19" s="26"/>
      <c r="AD19" s="26"/>
      <c r="AE19" s="26"/>
      <c r="AF19" s="26"/>
      <c r="AG19" s="26"/>
      <c r="AH19" s="26"/>
      <c r="AI19" s="26"/>
      <c r="AJ19" s="26"/>
      <c r="AK19" s="26"/>
      <c r="AL19" s="28"/>
      <c r="AM19" s="28"/>
      <c r="AN19" s="28"/>
      <c r="AO19" s="28"/>
      <c r="AP19" s="28"/>
    </row>
    <row r="20" spans="4:42" ht="45" x14ac:dyDescent="0.25">
      <c r="D20" s="17"/>
      <c r="E20" s="17"/>
      <c r="F20" s="17"/>
      <c r="G20" s="29" t="s">
        <v>177</v>
      </c>
      <c r="H20" s="17"/>
      <c r="I20" s="18" t="s">
        <v>108</v>
      </c>
      <c r="J20" s="31"/>
      <c r="K20" s="31"/>
      <c r="L20" s="17"/>
      <c r="M20" s="27" t="s">
        <v>203</v>
      </c>
      <c r="N20" s="17"/>
      <c r="P20" s="17"/>
      <c r="Q20" s="17"/>
      <c r="R20" s="17"/>
      <c r="S20" s="25" t="s">
        <v>38</v>
      </c>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4:42" ht="30" x14ac:dyDescent="0.25">
      <c r="D21" s="17"/>
      <c r="E21" s="30"/>
      <c r="F21" s="17"/>
      <c r="G21" s="29" t="s">
        <v>178</v>
      </c>
      <c r="H21" s="17"/>
      <c r="I21" s="29" t="s">
        <v>109</v>
      </c>
      <c r="J21" s="77"/>
      <c r="K21" s="77"/>
      <c r="L21" s="17"/>
      <c r="M21" s="24" t="s">
        <v>204</v>
      </c>
      <c r="N21" s="17"/>
      <c r="P21" s="17"/>
      <c r="Q21" s="17"/>
      <c r="R21" s="17"/>
      <c r="S21" s="21" t="s">
        <v>39</v>
      </c>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4:42" ht="30" x14ac:dyDescent="0.25">
      <c r="D22" s="17"/>
      <c r="E22" s="31"/>
      <c r="F22" s="17"/>
      <c r="G22" s="29" t="s">
        <v>179</v>
      </c>
      <c r="H22" s="17"/>
      <c r="I22" s="29" t="s">
        <v>110</v>
      </c>
      <c r="J22" s="77"/>
      <c r="K22" s="77"/>
      <c r="L22" s="17"/>
      <c r="M22" s="24" t="s">
        <v>205</v>
      </c>
      <c r="N22" s="17"/>
      <c r="P22" s="17"/>
      <c r="Q22" s="17"/>
      <c r="R22" s="17"/>
      <c r="S22" s="21" t="s">
        <v>56</v>
      </c>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4:42" ht="30" x14ac:dyDescent="0.25">
      <c r="D23" s="17"/>
      <c r="E23" s="31"/>
      <c r="F23" s="17"/>
      <c r="G23" s="29" t="s">
        <v>180</v>
      </c>
      <c r="H23" s="17"/>
      <c r="I23" s="29" t="s">
        <v>111</v>
      </c>
      <c r="J23" s="77"/>
      <c r="K23" s="77"/>
      <c r="L23" s="17"/>
      <c r="M23" s="17"/>
      <c r="N23" s="17"/>
      <c r="P23" s="17"/>
      <c r="Q23" s="17"/>
      <c r="R23" s="17"/>
      <c r="S23" s="21" t="s">
        <v>40</v>
      </c>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4:42" ht="30" x14ac:dyDescent="0.25">
      <c r="D24" s="17"/>
      <c r="E24" s="31"/>
      <c r="F24" s="17"/>
      <c r="G24" s="29" t="s">
        <v>181</v>
      </c>
      <c r="H24" s="17"/>
      <c r="I24" s="29" t="s">
        <v>112</v>
      </c>
      <c r="J24" s="77"/>
      <c r="K24" s="77"/>
      <c r="L24" s="17"/>
      <c r="M24" s="17"/>
      <c r="N24" s="17"/>
      <c r="P24" s="17"/>
      <c r="Q24" s="17"/>
      <c r="R24" s="17"/>
      <c r="S24" s="21" t="s">
        <v>41</v>
      </c>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4:42" ht="60" x14ac:dyDescent="0.25">
      <c r="D25" s="17"/>
      <c r="E25" s="31"/>
      <c r="F25" s="17"/>
      <c r="H25" s="17"/>
      <c r="I25" s="29" t="s">
        <v>207</v>
      </c>
      <c r="J25" s="77"/>
      <c r="K25" s="77"/>
      <c r="L25" s="17"/>
      <c r="M25" s="17"/>
      <c r="N25" s="17"/>
      <c r="P25" s="17"/>
      <c r="Q25" s="17"/>
      <c r="R25" s="17"/>
      <c r="S25" s="21" t="s">
        <v>42</v>
      </c>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4:42" ht="60" x14ac:dyDescent="0.25">
      <c r="D26" s="17"/>
      <c r="E26" s="31"/>
      <c r="F26" s="17"/>
      <c r="H26" s="17"/>
      <c r="I26" s="29" t="s">
        <v>208</v>
      </c>
      <c r="J26" s="77"/>
      <c r="K26" s="77"/>
      <c r="L26" s="17"/>
      <c r="M26" s="17"/>
      <c r="N26" s="17"/>
      <c r="P26" s="17"/>
      <c r="Q26" s="17"/>
      <c r="R26" s="17"/>
      <c r="S26" s="21" t="s">
        <v>57</v>
      </c>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4:42" ht="30" x14ac:dyDescent="0.25">
      <c r="D27" s="17"/>
      <c r="E27" s="31"/>
      <c r="F27" s="17"/>
      <c r="H27" s="17"/>
      <c r="L27" s="17"/>
      <c r="M27" s="17"/>
      <c r="N27" s="17"/>
      <c r="P27" s="17"/>
      <c r="Q27" s="17"/>
      <c r="R27" s="17"/>
      <c r="S27" s="21" t="s">
        <v>58</v>
      </c>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4:42" ht="30" x14ac:dyDescent="0.25">
      <c r="D28" s="17"/>
      <c r="E28" s="31"/>
      <c r="F28" s="17"/>
      <c r="H28" s="17"/>
      <c r="J28" s="17"/>
      <c r="K28" s="17"/>
      <c r="L28" s="17"/>
      <c r="M28" s="17"/>
      <c r="N28" s="17"/>
      <c r="P28" s="17"/>
      <c r="Q28" s="17"/>
      <c r="R28" s="17"/>
      <c r="S28" s="21" t="s">
        <v>59</v>
      </c>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4:42" ht="30" x14ac:dyDescent="0.25">
      <c r="E29" s="32" t="str">
        <f>$E$7</f>
        <v>GIT de Mejoramiento Continuo</v>
      </c>
      <c r="F29" s="32" t="str">
        <f>$E$6</f>
        <v>GIT Gestión de Proyectos y Presupuesto</v>
      </c>
      <c r="G29" s="32" t="str">
        <f>$M$7</f>
        <v>GIT Infraestructura Social y Hábitat</v>
      </c>
      <c r="H29" s="32" t="str">
        <f>$G$6</f>
        <v>GIT Innovación Social</v>
      </c>
      <c r="I29" s="32" t="str">
        <f>$L$4</f>
        <v>GIT Intervenciones Rurales Integrales</v>
      </c>
      <c r="J29" s="32" t="str">
        <f>$J$5</f>
        <v>GIT Jóvenes en Acción</v>
      </c>
      <c r="K29" s="32" t="str">
        <f>$L$8</f>
        <v>GIT Seguridad Alimentaria</v>
      </c>
      <c r="L29" s="32" t="str">
        <f>$I$8</f>
        <v>GIT Territorios y Poblaciones</v>
      </c>
      <c r="M29" s="32" t="str">
        <f>$G$8</f>
        <v>GIT Empleabilidad</v>
      </c>
      <c r="N29" s="32" t="str">
        <f>Oficina_de_Gestión_Regional</f>
        <v>No Aplica GIT</v>
      </c>
      <c r="O29" s="32" t="str">
        <f>$L$9</f>
        <v>GIT Atención Integral con Enfoque Diferencial</v>
      </c>
      <c r="P29" s="17"/>
      <c r="Q29" s="21" t="s">
        <v>60</v>
      </c>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4:42" ht="45" x14ac:dyDescent="0.25">
      <c r="E30" s="100" t="s">
        <v>164</v>
      </c>
      <c r="F30" s="101" t="s">
        <v>172</v>
      </c>
      <c r="G30" s="101" t="s">
        <v>174</v>
      </c>
      <c r="H30" s="101" t="s">
        <v>292</v>
      </c>
      <c r="I30" s="101" t="s">
        <v>275</v>
      </c>
      <c r="J30" s="101" t="s">
        <v>149</v>
      </c>
      <c r="K30" s="101" t="s">
        <v>144</v>
      </c>
      <c r="L30" s="101" t="s">
        <v>152</v>
      </c>
      <c r="M30" s="101" t="s">
        <v>246</v>
      </c>
      <c r="N30" s="101" t="s">
        <v>290</v>
      </c>
      <c r="O30" s="101" t="s">
        <v>268</v>
      </c>
      <c r="P30" s="17"/>
      <c r="Q30" s="21" t="s">
        <v>43</v>
      </c>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4:42" ht="60" x14ac:dyDescent="0.25">
      <c r="E31" s="100" t="s">
        <v>165</v>
      </c>
      <c r="F31" s="17"/>
      <c r="H31" s="101" t="s">
        <v>237</v>
      </c>
      <c r="I31" s="101" t="s">
        <v>189</v>
      </c>
      <c r="K31" s="101" t="s">
        <v>146</v>
      </c>
      <c r="L31" s="101" t="s">
        <v>279</v>
      </c>
      <c r="M31" s="101" t="s">
        <v>247</v>
      </c>
      <c r="N31" s="17"/>
      <c r="O31" s="101" t="s">
        <v>271</v>
      </c>
      <c r="P31" s="17"/>
      <c r="Q31" s="21" t="s">
        <v>61</v>
      </c>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4:42" ht="45" x14ac:dyDescent="0.25">
      <c r="E32" s="100" t="s">
        <v>168</v>
      </c>
      <c r="F32" s="17"/>
      <c r="H32" s="101" t="s">
        <v>238</v>
      </c>
      <c r="I32" s="101" t="s">
        <v>190</v>
      </c>
      <c r="J32" s="78"/>
      <c r="K32" s="101" t="s">
        <v>148</v>
      </c>
      <c r="L32" s="101" t="s">
        <v>162</v>
      </c>
      <c r="M32" s="101" t="s">
        <v>252</v>
      </c>
      <c r="O32" s="101" t="s">
        <v>188</v>
      </c>
      <c r="P32" s="17"/>
      <c r="Q32" s="33" t="s">
        <v>187</v>
      </c>
      <c r="R32" s="17"/>
      <c r="S32" s="21" t="s">
        <v>44</v>
      </c>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5:42" ht="60" x14ac:dyDescent="0.25">
      <c r="E33" s="100" t="s">
        <v>191</v>
      </c>
      <c r="F33" s="17"/>
      <c r="H33" s="101" t="s">
        <v>241</v>
      </c>
      <c r="L33" s="101" t="s">
        <v>287</v>
      </c>
      <c r="M33" s="101" t="s">
        <v>254</v>
      </c>
      <c r="O33" s="101" t="s">
        <v>273</v>
      </c>
      <c r="P33" s="17"/>
      <c r="Q33" s="33" t="s">
        <v>188</v>
      </c>
      <c r="R33" s="17"/>
      <c r="S33" s="21" t="s">
        <v>45</v>
      </c>
      <c r="T33" s="17"/>
      <c r="U33" s="17"/>
      <c r="V33" s="17"/>
      <c r="W33" s="17"/>
      <c r="X33" s="17"/>
      <c r="Y33" s="17"/>
      <c r="Z33" s="17"/>
      <c r="AA33" s="17"/>
      <c r="AB33" s="17"/>
      <c r="AC33" s="17"/>
      <c r="AD33" s="17"/>
      <c r="AE33" s="17"/>
      <c r="AF33" s="17"/>
      <c r="AG33" s="17"/>
      <c r="AH33" s="17"/>
      <c r="AI33" s="17"/>
      <c r="AJ33" s="17"/>
      <c r="AK33" s="17"/>
      <c r="AL33" s="17"/>
      <c r="AM33" s="17"/>
      <c r="AN33" s="17"/>
      <c r="AO33" s="17"/>
      <c r="AP33" s="17"/>
    </row>
    <row r="34" spans="5:42" ht="75" x14ac:dyDescent="0.25">
      <c r="E34" s="100" t="s">
        <v>249</v>
      </c>
      <c r="F34" s="17"/>
      <c r="H34" s="17"/>
      <c r="L34" s="101" t="s">
        <v>289</v>
      </c>
      <c r="M34" s="17"/>
      <c r="P34" s="17"/>
      <c r="Q34" s="17"/>
      <c r="R34" s="17"/>
      <c r="S34" s="21" t="s">
        <v>62</v>
      </c>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5:42" ht="45" x14ac:dyDescent="0.25">
      <c r="E35" s="100" t="s">
        <v>251</v>
      </c>
      <c r="F35" s="17"/>
      <c r="H35" s="17"/>
      <c r="L35" s="17"/>
      <c r="M35" s="17"/>
      <c r="N35" s="17"/>
      <c r="P35" s="17"/>
      <c r="Q35" s="17"/>
      <c r="R35" s="17"/>
      <c r="S35" s="21" t="s">
        <v>63</v>
      </c>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5:42" ht="30.75" thickBot="1" x14ac:dyDescent="0.3">
      <c r="E36" s="31"/>
      <c r="F36" s="17"/>
      <c r="H36" s="17"/>
      <c r="L36" s="17"/>
      <c r="M36" s="17"/>
      <c r="N36" s="17"/>
      <c r="P36" s="17"/>
      <c r="Q36" s="17"/>
      <c r="R36" s="17"/>
      <c r="S36" s="21" t="s">
        <v>46</v>
      </c>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5:42" ht="30" x14ac:dyDescent="0.25">
      <c r="E37" s="57" t="s">
        <v>195</v>
      </c>
      <c r="F37" s="58"/>
      <c r="G37" s="59"/>
      <c r="H37" s="17"/>
      <c r="L37" s="17"/>
      <c r="M37" s="17"/>
      <c r="N37" s="17"/>
      <c r="P37" s="17"/>
      <c r="Q37" s="17"/>
      <c r="R37" s="17"/>
      <c r="S37" s="21" t="s">
        <v>47</v>
      </c>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5:42" ht="30.75" thickBot="1" x14ac:dyDescent="0.3">
      <c r="E38" s="41" t="s">
        <v>192</v>
      </c>
      <c r="F38" s="42" t="s">
        <v>193</v>
      </c>
      <c r="G38" s="43" t="s">
        <v>194</v>
      </c>
      <c r="H38" s="17"/>
      <c r="L38" s="17"/>
      <c r="M38" s="17"/>
      <c r="N38" s="17"/>
      <c r="P38" s="17"/>
      <c r="Q38" s="17"/>
      <c r="R38" s="17"/>
      <c r="S38" s="21" t="s">
        <v>64</v>
      </c>
      <c r="T38" s="17"/>
      <c r="U38" s="17"/>
      <c r="V38" s="17"/>
      <c r="W38" s="17"/>
      <c r="X38" s="17"/>
      <c r="Y38" s="17"/>
      <c r="Z38" s="17"/>
      <c r="AA38" s="17"/>
      <c r="AB38" s="17"/>
      <c r="AC38" s="17"/>
      <c r="AD38" s="17"/>
      <c r="AE38" s="17"/>
      <c r="AF38" s="17"/>
      <c r="AG38" s="17"/>
      <c r="AH38" s="17"/>
      <c r="AI38" s="17"/>
      <c r="AJ38" s="17"/>
      <c r="AK38" s="17"/>
      <c r="AL38" s="17"/>
      <c r="AM38" s="17"/>
      <c r="AN38" s="17"/>
      <c r="AO38" s="17"/>
      <c r="AP38" s="17"/>
    </row>
    <row r="39" spans="5:42" ht="30" x14ac:dyDescent="0.25">
      <c r="E39" s="39" t="s">
        <v>111</v>
      </c>
      <c r="F39" s="40" t="s">
        <v>196</v>
      </c>
      <c r="G39" s="40" t="s">
        <v>196</v>
      </c>
      <c r="H39" s="17"/>
      <c r="L39" s="17"/>
      <c r="M39" s="17"/>
      <c r="N39" s="17"/>
      <c r="P39" s="17"/>
      <c r="Q39" s="17"/>
      <c r="R39" s="17"/>
      <c r="S39" s="21" t="s">
        <v>65</v>
      </c>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5:42" ht="30" x14ac:dyDescent="0.25">
      <c r="E40" s="31"/>
      <c r="H40" s="17"/>
      <c r="L40" s="17"/>
      <c r="M40" s="17"/>
      <c r="N40" s="17"/>
      <c r="P40" s="17"/>
      <c r="Q40" s="17"/>
      <c r="R40" s="17"/>
      <c r="S40" s="21" t="s">
        <v>48</v>
      </c>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5:42" x14ac:dyDescent="0.25">
      <c r="E41" s="31"/>
      <c r="F41" s="17"/>
      <c r="H41" s="17"/>
      <c r="L41" s="17"/>
      <c r="M41" s="17"/>
      <c r="N41" s="17"/>
      <c r="P41" s="17"/>
      <c r="Q41" s="17"/>
      <c r="R41" s="17"/>
      <c r="S41" s="21" t="s">
        <v>66</v>
      </c>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5:42" ht="30" x14ac:dyDescent="0.25">
      <c r="E42" s="31"/>
      <c r="F42" s="17"/>
      <c r="H42" s="17"/>
      <c r="L42" s="17"/>
      <c r="M42" s="17"/>
      <c r="N42" s="17"/>
      <c r="P42" s="17"/>
      <c r="Q42" s="17"/>
      <c r="R42" s="17"/>
      <c r="S42" s="21" t="s">
        <v>49</v>
      </c>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5:42" ht="30" x14ac:dyDescent="0.25">
      <c r="E43" s="31"/>
      <c r="F43" s="17"/>
      <c r="H43" s="17"/>
      <c r="L43" s="17"/>
      <c r="M43" s="17"/>
      <c r="N43" s="17"/>
      <c r="P43" s="17"/>
      <c r="Q43" s="17"/>
      <c r="R43" s="17"/>
      <c r="S43" s="21" t="s">
        <v>50</v>
      </c>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5:42" ht="30" x14ac:dyDescent="0.25">
      <c r="E44" s="31"/>
      <c r="F44" s="17"/>
      <c r="H44" s="17"/>
      <c r="L44" s="17"/>
      <c r="M44" s="17"/>
      <c r="N44" s="17"/>
      <c r="P44" s="17"/>
      <c r="Q44" s="17"/>
      <c r="R44" s="17"/>
      <c r="S44" s="21" t="s">
        <v>51</v>
      </c>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5:42" ht="30" x14ac:dyDescent="0.25">
      <c r="E45" s="31"/>
      <c r="F45" s="17"/>
      <c r="H45" s="17"/>
      <c r="L45" s="17"/>
      <c r="M45" s="17"/>
      <c r="N45" s="17"/>
      <c r="P45" s="17"/>
      <c r="Q45" s="17"/>
      <c r="R45" s="17"/>
      <c r="S45" s="21" t="s">
        <v>52</v>
      </c>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5:42" ht="30" x14ac:dyDescent="0.25">
      <c r="E46" s="31"/>
      <c r="F46" s="17"/>
      <c r="H46" s="17"/>
      <c r="L46" s="17"/>
      <c r="M46" s="17"/>
      <c r="N46" s="17"/>
      <c r="P46" s="17"/>
      <c r="Q46" s="17"/>
      <c r="R46" s="17"/>
      <c r="S46" s="21" t="s">
        <v>53</v>
      </c>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5:42" x14ac:dyDescent="0.25">
      <c r="E47" s="31"/>
      <c r="F47" s="17"/>
      <c r="H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5:42" x14ac:dyDescent="0.25">
      <c r="E48" s="31"/>
      <c r="F48" s="17"/>
      <c r="H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row>
    <row r="49" spans="2:42" x14ac:dyDescent="0.25">
      <c r="E49" s="31"/>
      <c r="F49" s="17"/>
      <c r="H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row>
    <row r="50" spans="2:42" x14ac:dyDescent="0.25">
      <c r="E50" s="31"/>
      <c r="F50" s="17"/>
      <c r="H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2:42" x14ac:dyDescent="0.25">
      <c r="B51" s="34"/>
      <c r="E51" s="31"/>
      <c r="F51" s="17"/>
      <c r="H51" s="17"/>
      <c r="L51" s="17"/>
      <c r="M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row>
    <row r="52" spans="2:42" x14ac:dyDescent="0.25">
      <c r="B52" s="34"/>
      <c r="E52" s="31"/>
      <c r="F52" s="17"/>
      <c r="H52" s="17"/>
      <c r="L52" s="17"/>
      <c r="M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row>
    <row r="53" spans="2:42" x14ac:dyDescent="0.25">
      <c r="B53" s="35"/>
      <c r="E53" s="31"/>
    </row>
    <row r="54" spans="2:42" x14ac:dyDescent="0.25">
      <c r="B54" s="34"/>
    </row>
    <row r="55" spans="2:42" x14ac:dyDescent="0.25">
      <c r="B55" s="34"/>
    </row>
    <row r="56" spans="2:42" x14ac:dyDescent="0.25">
      <c r="B56" s="34"/>
    </row>
    <row r="57" spans="2:42" x14ac:dyDescent="0.25">
      <c r="B57" s="34"/>
    </row>
    <row r="58" spans="2:42" x14ac:dyDescent="0.25">
      <c r="B58" s="34"/>
    </row>
    <row r="59" spans="2:42" x14ac:dyDescent="0.25">
      <c r="B59" s="34"/>
    </row>
    <row r="60" spans="2:42" x14ac:dyDescent="0.25">
      <c r="B60" s="34"/>
    </row>
    <row r="61" spans="2:42" x14ac:dyDescent="0.25">
      <c r="B61" s="34"/>
    </row>
    <row r="62" spans="2:42" x14ac:dyDescent="0.25">
      <c r="B62" s="34"/>
    </row>
    <row r="63" spans="2:42" x14ac:dyDescent="0.25">
      <c r="B63" s="34"/>
    </row>
    <row r="64" spans="2:42"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sheetData>
  <sheetProtection algorithmName="SHA-512" hashValue="O6c9rCTRKORsqr2mgS7I0/ZwSsfXWC4CjpEBqL28NvMgNOhm918U+LeZ3MJ9l/RnCerfwAf8oa4vngM17Brsnw==" saltValue="6l8BcCcFO8uYaAquQUFrcA=="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3"/>
  <sheetViews>
    <sheetView tabSelected="1" topLeftCell="B4" zoomScale="115" zoomScaleNormal="115" zoomScaleSheetLayoutView="25" workbookViewId="0">
      <pane ySplit="2" topLeftCell="A6" activePane="bottomLeft" state="frozen"/>
      <selection activeCell="A4" sqref="A4"/>
      <selection pane="bottomLeft" activeCell="B6" sqref="B6"/>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54.7109375" style="2" customWidth="1"/>
    <col min="10" max="10" width="47.7109375" style="2" customWidth="1"/>
    <col min="11" max="16384" width="11.42578125" style="2"/>
  </cols>
  <sheetData>
    <row r="1" spans="1:10" s="1" customFormat="1" ht="38.25" customHeight="1" x14ac:dyDescent="0.25">
      <c r="A1" s="143"/>
      <c r="B1" s="145" t="s">
        <v>216</v>
      </c>
      <c r="C1" s="146"/>
      <c r="D1" s="146"/>
      <c r="E1" s="146"/>
      <c r="F1" s="146"/>
      <c r="G1" s="146"/>
      <c r="H1" s="146"/>
      <c r="I1" s="147"/>
      <c r="J1" s="55" t="s">
        <v>231</v>
      </c>
    </row>
    <row r="2" spans="1:10" s="1" customFormat="1" ht="30.75" customHeight="1" x14ac:dyDescent="0.25">
      <c r="A2" s="144"/>
      <c r="B2" s="148" t="s">
        <v>224</v>
      </c>
      <c r="C2" s="149"/>
      <c r="D2" s="149"/>
      <c r="E2" s="149"/>
      <c r="F2" s="149"/>
      <c r="G2" s="149"/>
      <c r="H2" s="149"/>
      <c r="I2" s="150"/>
      <c r="J2" s="55" t="s">
        <v>232</v>
      </c>
    </row>
    <row r="3" spans="1:10" s="1" customFormat="1" ht="16.5" customHeight="1" x14ac:dyDescent="0.25">
      <c r="A3" s="8"/>
      <c r="B3" s="7"/>
      <c r="C3" s="7"/>
      <c r="D3" s="7"/>
      <c r="E3" s="7"/>
      <c r="F3" s="7"/>
      <c r="G3" s="3"/>
      <c r="H3" s="3"/>
      <c r="I3" s="3"/>
      <c r="J3" s="3"/>
    </row>
    <row r="4" spans="1:10" s="1" customFormat="1" ht="36.75" customHeight="1" x14ac:dyDescent="0.25">
      <c r="A4" s="151" t="s">
        <v>118</v>
      </c>
      <c r="B4" s="152"/>
      <c r="C4" s="152"/>
      <c r="D4" s="152"/>
      <c r="E4" s="152"/>
      <c r="F4" s="152"/>
      <c r="G4" s="138" t="s">
        <v>94</v>
      </c>
      <c r="H4" s="138"/>
      <c r="I4" s="138"/>
      <c r="J4" s="138"/>
    </row>
    <row r="5" spans="1:10" s="1" customFormat="1" ht="66.75" customHeight="1" x14ac:dyDescent="0.25">
      <c r="A5" s="44" t="s">
        <v>225</v>
      </c>
      <c r="B5" s="44" t="s">
        <v>226</v>
      </c>
      <c r="C5" s="44" t="s">
        <v>87</v>
      </c>
      <c r="D5" s="153" t="s">
        <v>88</v>
      </c>
      <c r="E5" s="154"/>
      <c r="F5" s="155"/>
      <c r="G5" s="45" t="s">
        <v>217</v>
      </c>
      <c r="H5" s="45" t="s">
        <v>209</v>
      </c>
      <c r="I5" s="45" t="s">
        <v>218</v>
      </c>
      <c r="J5" s="46" t="s">
        <v>73</v>
      </c>
    </row>
    <row r="6" spans="1:10" s="14" customFormat="1" ht="126" customHeight="1" x14ac:dyDescent="0.2">
      <c r="A6" s="4" t="s">
        <v>7</v>
      </c>
      <c r="B6" s="12" t="s">
        <v>183</v>
      </c>
      <c r="C6" s="12" t="s">
        <v>174</v>
      </c>
      <c r="D6" s="140" t="str">
        <f>VLOOKUP($C6,'Datos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 s="141"/>
      <c r="F6" s="142"/>
      <c r="G6" s="111">
        <v>1</v>
      </c>
      <c r="H6" s="94">
        <v>44726</v>
      </c>
      <c r="I6" s="61" t="s">
        <v>303</v>
      </c>
      <c r="J6" s="61" t="s">
        <v>304</v>
      </c>
    </row>
    <row r="7" spans="1:10" s="14" customFormat="1" ht="126" customHeight="1" x14ac:dyDescent="0.2">
      <c r="A7" s="4" t="s">
        <v>7</v>
      </c>
      <c r="B7" s="12" t="s">
        <v>183</v>
      </c>
      <c r="C7" s="12" t="s">
        <v>174</v>
      </c>
      <c r="D7" s="140" t="str">
        <f>VLOOKUP($C7,'Datos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 s="141"/>
      <c r="F7" s="142"/>
      <c r="G7" s="111">
        <v>1</v>
      </c>
      <c r="H7" s="94">
        <v>44727</v>
      </c>
      <c r="I7" s="51" t="s">
        <v>305</v>
      </c>
      <c r="J7" s="61" t="s">
        <v>306</v>
      </c>
    </row>
    <row r="8" spans="1:10" s="14" customFormat="1" ht="126" customHeight="1" x14ac:dyDescent="0.2">
      <c r="A8" s="4" t="s">
        <v>7</v>
      </c>
      <c r="B8" s="12" t="s">
        <v>183</v>
      </c>
      <c r="C8" s="12" t="s">
        <v>174</v>
      </c>
      <c r="D8" s="140" t="str">
        <f>VLOOKUP($C8,'Datos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 s="141"/>
      <c r="F8" s="142"/>
      <c r="G8" s="111">
        <v>1</v>
      </c>
      <c r="H8" s="94">
        <v>44727</v>
      </c>
      <c r="I8" s="51" t="s">
        <v>303</v>
      </c>
      <c r="J8" s="61" t="s">
        <v>331</v>
      </c>
    </row>
    <row r="9" spans="1:10" s="14" customFormat="1" ht="126" customHeight="1" x14ac:dyDescent="0.2">
      <c r="A9" s="4" t="s">
        <v>7</v>
      </c>
      <c r="B9" s="12" t="s">
        <v>183</v>
      </c>
      <c r="C9" s="12" t="s">
        <v>174</v>
      </c>
      <c r="D9" s="140" t="str">
        <f>VLOOKUP($C9,'Datos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 s="141"/>
      <c r="F9" s="142"/>
      <c r="G9" s="111">
        <v>1</v>
      </c>
      <c r="H9" s="94">
        <v>44726</v>
      </c>
      <c r="I9" s="51" t="s">
        <v>307</v>
      </c>
      <c r="J9" s="61" t="s">
        <v>308</v>
      </c>
    </row>
    <row r="10" spans="1:10" s="14" customFormat="1" ht="126" customHeight="1" x14ac:dyDescent="0.2">
      <c r="A10" s="4" t="s">
        <v>7</v>
      </c>
      <c r="B10" s="12" t="s">
        <v>183</v>
      </c>
      <c r="C10" s="12" t="s">
        <v>174</v>
      </c>
      <c r="D10" s="140" t="str">
        <f>VLOOKUP($C10,'Datos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 s="141"/>
      <c r="F10" s="142"/>
      <c r="G10" s="111">
        <v>1</v>
      </c>
      <c r="H10" s="94">
        <v>44726</v>
      </c>
      <c r="I10" s="51" t="s">
        <v>343</v>
      </c>
      <c r="J10" s="61" t="s">
        <v>309</v>
      </c>
    </row>
    <row r="11" spans="1:10" s="14" customFormat="1" ht="126" customHeight="1" x14ac:dyDescent="0.2">
      <c r="A11" s="4" t="s">
        <v>7</v>
      </c>
      <c r="B11" s="12" t="s">
        <v>183</v>
      </c>
      <c r="C11" s="12" t="s">
        <v>174</v>
      </c>
      <c r="D11" s="140" t="str">
        <f>VLOOKUP($C11,'Datos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 s="141"/>
      <c r="F11" s="142"/>
      <c r="G11" s="111">
        <v>1</v>
      </c>
      <c r="H11" s="94">
        <v>44726</v>
      </c>
      <c r="I11" s="51" t="s">
        <v>344</v>
      </c>
      <c r="J11" s="61" t="s">
        <v>345</v>
      </c>
    </row>
    <row r="12" spans="1:10" s="14" customFormat="1" ht="126" customHeight="1" x14ac:dyDescent="0.2">
      <c r="A12" s="4" t="s">
        <v>7</v>
      </c>
      <c r="B12" s="12" t="s">
        <v>183</v>
      </c>
      <c r="C12" s="12" t="s">
        <v>174</v>
      </c>
      <c r="D12" s="140" t="str">
        <f>VLOOKUP($C12,'Datos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 s="141"/>
      <c r="F12" s="142"/>
      <c r="G12" s="111">
        <v>1</v>
      </c>
      <c r="H12" s="94">
        <v>44715</v>
      </c>
      <c r="I12" s="51" t="s">
        <v>310</v>
      </c>
      <c r="J12" s="61" t="s">
        <v>346</v>
      </c>
    </row>
    <row r="13" spans="1:10" s="14" customFormat="1" ht="126" customHeight="1" x14ac:dyDescent="0.2">
      <c r="A13" s="4" t="s">
        <v>7</v>
      </c>
      <c r="B13" s="12" t="s">
        <v>183</v>
      </c>
      <c r="C13" s="12" t="s">
        <v>174</v>
      </c>
      <c r="D13" s="140" t="str">
        <f>VLOOKUP($C13,'Datos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 s="141"/>
      <c r="F13" s="142"/>
      <c r="G13" s="111">
        <v>1</v>
      </c>
      <c r="H13" s="94">
        <v>44727</v>
      </c>
      <c r="I13" s="51" t="s">
        <v>311</v>
      </c>
      <c r="J13" s="61" t="s">
        <v>312</v>
      </c>
    </row>
    <row r="14" spans="1:10" s="14" customFormat="1" ht="126" customHeight="1" x14ac:dyDescent="0.2">
      <c r="A14" s="4" t="s">
        <v>7</v>
      </c>
      <c r="B14" s="12" t="s">
        <v>183</v>
      </c>
      <c r="C14" s="12" t="s">
        <v>174</v>
      </c>
      <c r="D14" s="140" t="str">
        <f>VLOOKUP($C14,'Datos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 s="141"/>
      <c r="F14" s="142"/>
      <c r="G14" s="111">
        <v>1</v>
      </c>
      <c r="H14" s="94">
        <v>44719</v>
      </c>
      <c r="I14" s="51" t="s">
        <v>303</v>
      </c>
      <c r="J14" s="61" t="s">
        <v>354</v>
      </c>
    </row>
    <row r="15" spans="1:10" s="14" customFormat="1" ht="126" customHeight="1" x14ac:dyDescent="0.2">
      <c r="A15" s="4" t="s">
        <v>7</v>
      </c>
      <c r="B15" s="12" t="s">
        <v>183</v>
      </c>
      <c r="C15" s="12" t="s">
        <v>174</v>
      </c>
      <c r="D15" s="140" t="str">
        <f>VLOOKUP($C15,'Datos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 s="141"/>
      <c r="F15" s="142"/>
      <c r="G15" s="111">
        <v>1</v>
      </c>
      <c r="H15" s="94">
        <v>44719</v>
      </c>
      <c r="I15" s="51" t="s">
        <v>335</v>
      </c>
      <c r="J15" s="61" t="s">
        <v>347</v>
      </c>
    </row>
    <row r="16" spans="1:10" s="14" customFormat="1" ht="126" customHeight="1" x14ac:dyDescent="0.2">
      <c r="A16" s="4" t="s">
        <v>7</v>
      </c>
      <c r="B16" s="12" t="s">
        <v>183</v>
      </c>
      <c r="C16" s="12" t="s">
        <v>174</v>
      </c>
      <c r="D16" s="140" t="str">
        <f>VLOOKUP($C16,'Datos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6" s="141"/>
      <c r="F16" s="142"/>
      <c r="G16" s="111">
        <v>1</v>
      </c>
      <c r="H16" s="94">
        <v>44719</v>
      </c>
      <c r="I16" s="51" t="s">
        <v>344</v>
      </c>
      <c r="J16" s="61" t="s">
        <v>313</v>
      </c>
    </row>
    <row r="17" spans="1:10" s="14" customFormat="1" ht="126" customHeight="1" x14ac:dyDescent="0.2">
      <c r="A17" s="4" t="s">
        <v>7</v>
      </c>
      <c r="B17" s="12" t="s">
        <v>183</v>
      </c>
      <c r="C17" s="12" t="s">
        <v>174</v>
      </c>
      <c r="D17" s="140" t="str">
        <f>VLOOKUP($C17,'Datos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7" s="141"/>
      <c r="F17" s="142"/>
      <c r="G17" s="111">
        <v>1</v>
      </c>
      <c r="H17" s="94">
        <v>44714</v>
      </c>
      <c r="I17" s="51" t="s">
        <v>335</v>
      </c>
      <c r="J17" s="61" t="s">
        <v>314</v>
      </c>
    </row>
    <row r="18" spans="1:10" s="14" customFormat="1" ht="126" customHeight="1" x14ac:dyDescent="0.2">
      <c r="A18" s="4" t="s">
        <v>7</v>
      </c>
      <c r="B18" s="12" t="s">
        <v>183</v>
      </c>
      <c r="C18" s="12" t="s">
        <v>174</v>
      </c>
      <c r="D18" s="140" t="str">
        <f>VLOOKUP($C18,'Datos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8" s="141"/>
      <c r="F18" s="142"/>
      <c r="G18" s="111">
        <v>1</v>
      </c>
      <c r="H18" s="94">
        <v>44714</v>
      </c>
      <c r="I18" s="51" t="s">
        <v>310</v>
      </c>
      <c r="J18" s="61" t="s">
        <v>315</v>
      </c>
    </row>
    <row r="19" spans="1:10" s="14" customFormat="1" ht="126" customHeight="1" x14ac:dyDescent="0.2">
      <c r="A19" s="4" t="s">
        <v>7</v>
      </c>
      <c r="B19" s="12" t="s">
        <v>183</v>
      </c>
      <c r="C19" s="12" t="s">
        <v>174</v>
      </c>
      <c r="D19" s="140" t="str">
        <f>VLOOKUP($C19,'Datos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9" s="141"/>
      <c r="F19" s="142"/>
      <c r="G19" s="111">
        <v>1</v>
      </c>
      <c r="H19" s="94">
        <v>44725</v>
      </c>
      <c r="I19" s="51" t="s">
        <v>344</v>
      </c>
      <c r="J19" s="61" t="s">
        <v>316</v>
      </c>
    </row>
    <row r="20" spans="1:10" s="14" customFormat="1" ht="126" customHeight="1" x14ac:dyDescent="0.2">
      <c r="A20" s="4" t="s">
        <v>7</v>
      </c>
      <c r="B20" s="12" t="s">
        <v>183</v>
      </c>
      <c r="C20" s="12" t="s">
        <v>174</v>
      </c>
      <c r="D20" s="140" t="str">
        <f>VLOOKUP($C20,'Datos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0" s="141"/>
      <c r="F20" s="142"/>
      <c r="G20" s="111">
        <v>1</v>
      </c>
      <c r="H20" s="94">
        <v>44715</v>
      </c>
      <c r="I20" s="51" t="s">
        <v>317</v>
      </c>
      <c r="J20" s="61" t="s">
        <v>348</v>
      </c>
    </row>
    <row r="21" spans="1:10" s="14" customFormat="1" ht="126" customHeight="1" x14ac:dyDescent="0.2">
      <c r="A21" s="4" t="s">
        <v>7</v>
      </c>
      <c r="B21" s="12" t="s">
        <v>183</v>
      </c>
      <c r="C21" s="12" t="s">
        <v>174</v>
      </c>
      <c r="D21" s="140" t="str">
        <f>VLOOKUP($C21,'Datos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1" s="141"/>
      <c r="F21" s="142"/>
      <c r="G21" s="111">
        <v>1</v>
      </c>
      <c r="H21" s="94">
        <v>44713</v>
      </c>
      <c r="I21" s="51" t="s">
        <v>318</v>
      </c>
      <c r="J21" s="61" t="s">
        <v>349</v>
      </c>
    </row>
    <row r="22" spans="1:10" s="14" customFormat="1" ht="126" customHeight="1" x14ac:dyDescent="0.2">
      <c r="A22" s="4" t="s">
        <v>7</v>
      </c>
      <c r="B22" s="12" t="s">
        <v>183</v>
      </c>
      <c r="C22" s="12" t="s">
        <v>174</v>
      </c>
      <c r="D22" s="140" t="str">
        <f>VLOOKUP($C22,'Datos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2" s="141"/>
      <c r="F22" s="142"/>
      <c r="G22" s="111">
        <v>1</v>
      </c>
      <c r="H22" s="94">
        <v>44722</v>
      </c>
      <c r="I22" s="51" t="s">
        <v>319</v>
      </c>
      <c r="J22" s="61" t="s">
        <v>320</v>
      </c>
    </row>
    <row r="23" spans="1:10" s="14" customFormat="1" ht="126" customHeight="1" x14ac:dyDescent="0.2">
      <c r="A23" s="4" t="s">
        <v>7</v>
      </c>
      <c r="B23" s="12" t="s">
        <v>183</v>
      </c>
      <c r="C23" s="12" t="s">
        <v>174</v>
      </c>
      <c r="D23" s="140" t="str">
        <f>VLOOKUP($C23,'Datos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3" s="141"/>
      <c r="F23" s="142"/>
      <c r="G23" s="111">
        <v>1</v>
      </c>
      <c r="H23" s="94">
        <v>44727</v>
      </c>
      <c r="I23" s="51" t="s">
        <v>319</v>
      </c>
      <c r="J23" s="61" t="s">
        <v>350</v>
      </c>
    </row>
    <row r="24" spans="1:10" s="14" customFormat="1" ht="126" customHeight="1" x14ac:dyDescent="0.2">
      <c r="A24" s="4" t="s">
        <v>7</v>
      </c>
      <c r="B24" s="12" t="s">
        <v>183</v>
      </c>
      <c r="C24" s="12" t="s">
        <v>174</v>
      </c>
      <c r="D24" s="140" t="str">
        <f>VLOOKUP($C24,'Datos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4" s="141"/>
      <c r="F24" s="142"/>
      <c r="G24" s="111">
        <v>1</v>
      </c>
      <c r="H24" s="94">
        <v>44713</v>
      </c>
      <c r="I24" s="51" t="s">
        <v>310</v>
      </c>
      <c r="J24" s="61" t="s">
        <v>321</v>
      </c>
    </row>
    <row r="25" spans="1:10" s="14" customFormat="1" ht="126" customHeight="1" x14ac:dyDescent="0.2">
      <c r="A25" s="4" t="s">
        <v>7</v>
      </c>
      <c r="B25" s="12" t="s">
        <v>183</v>
      </c>
      <c r="C25" s="12" t="s">
        <v>174</v>
      </c>
      <c r="D25" s="140" t="str">
        <f>VLOOKUP($C25,'Datos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5" s="141"/>
      <c r="F25" s="142"/>
      <c r="G25" s="111">
        <v>1</v>
      </c>
      <c r="H25" s="94">
        <v>44726</v>
      </c>
      <c r="I25" s="51" t="s">
        <v>322</v>
      </c>
      <c r="J25" s="61" t="s">
        <v>323</v>
      </c>
    </row>
    <row r="26" spans="1:10" s="14" customFormat="1" ht="126" customHeight="1" x14ac:dyDescent="0.2">
      <c r="A26" s="4" t="s">
        <v>7</v>
      </c>
      <c r="B26" s="12" t="s">
        <v>183</v>
      </c>
      <c r="C26" s="12" t="s">
        <v>174</v>
      </c>
      <c r="D26" s="140" t="str">
        <f>VLOOKUP($C26,'Datos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6" s="141"/>
      <c r="F26" s="142"/>
      <c r="G26" s="111">
        <v>1</v>
      </c>
      <c r="H26" s="94">
        <v>44713</v>
      </c>
      <c r="I26" s="51" t="s">
        <v>305</v>
      </c>
      <c r="J26" s="61" t="s">
        <v>324</v>
      </c>
    </row>
    <row r="27" spans="1:10" s="14" customFormat="1" ht="126" customHeight="1" x14ac:dyDescent="0.2">
      <c r="A27" s="4" t="s">
        <v>7</v>
      </c>
      <c r="B27" s="12" t="s">
        <v>183</v>
      </c>
      <c r="C27" s="12" t="s">
        <v>174</v>
      </c>
      <c r="D27" s="140" t="str">
        <f>VLOOKUP($C27,'Datos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7" s="141"/>
      <c r="F27" s="142"/>
      <c r="G27" s="111">
        <v>1</v>
      </c>
      <c r="H27" s="94">
        <v>44714</v>
      </c>
      <c r="I27" s="51" t="s">
        <v>325</v>
      </c>
      <c r="J27" s="61" t="s">
        <v>326</v>
      </c>
    </row>
    <row r="28" spans="1:10" s="14" customFormat="1" ht="126" customHeight="1" x14ac:dyDescent="0.2">
      <c r="A28" s="4" t="s">
        <v>7</v>
      </c>
      <c r="B28" s="12" t="s">
        <v>183</v>
      </c>
      <c r="C28" s="12" t="s">
        <v>174</v>
      </c>
      <c r="D28" s="140" t="str">
        <f>VLOOKUP($C28,'Datos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8" s="141"/>
      <c r="F28" s="142"/>
      <c r="G28" s="111">
        <v>1</v>
      </c>
      <c r="H28" s="94">
        <v>44713</v>
      </c>
      <c r="I28" s="51" t="s">
        <v>322</v>
      </c>
      <c r="J28" s="61" t="s">
        <v>323</v>
      </c>
    </row>
    <row r="29" spans="1:10" s="14" customFormat="1" ht="126" customHeight="1" x14ac:dyDescent="0.2">
      <c r="A29" s="4" t="s">
        <v>7</v>
      </c>
      <c r="B29" s="12" t="s">
        <v>183</v>
      </c>
      <c r="C29" s="12" t="s">
        <v>174</v>
      </c>
      <c r="D29" s="140" t="str">
        <f>VLOOKUP($C29,'Datos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9" s="141"/>
      <c r="F29" s="142"/>
      <c r="G29" s="111">
        <v>1</v>
      </c>
      <c r="H29" s="94">
        <v>44713</v>
      </c>
      <c r="I29" s="51" t="s">
        <v>318</v>
      </c>
      <c r="J29" s="61" t="s">
        <v>327</v>
      </c>
    </row>
    <row r="30" spans="1:10" s="14" customFormat="1" ht="126" customHeight="1" x14ac:dyDescent="0.2">
      <c r="A30" s="4" t="s">
        <v>7</v>
      </c>
      <c r="B30" s="12" t="s">
        <v>183</v>
      </c>
      <c r="C30" s="12" t="s">
        <v>174</v>
      </c>
      <c r="D30" s="140" t="str">
        <f>VLOOKUP($C30,'Datos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0" s="141"/>
      <c r="F30" s="142"/>
      <c r="G30" s="111">
        <v>1</v>
      </c>
      <c r="H30" s="94">
        <v>44714</v>
      </c>
      <c r="I30" s="51" t="s">
        <v>305</v>
      </c>
      <c r="J30" s="61" t="s">
        <v>352</v>
      </c>
    </row>
    <row r="31" spans="1:10" s="14" customFormat="1" ht="126" customHeight="1" x14ac:dyDescent="0.2">
      <c r="A31" s="4" t="s">
        <v>7</v>
      </c>
      <c r="B31" s="12" t="s">
        <v>183</v>
      </c>
      <c r="C31" s="12" t="s">
        <v>174</v>
      </c>
      <c r="D31" s="140" t="str">
        <f>VLOOKUP($C31,'Datos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1" s="141"/>
      <c r="F31" s="142"/>
      <c r="G31" s="111">
        <v>1</v>
      </c>
      <c r="H31" s="94">
        <v>44726</v>
      </c>
      <c r="I31" s="51" t="s">
        <v>305</v>
      </c>
      <c r="J31" s="61" t="s">
        <v>328</v>
      </c>
    </row>
    <row r="32" spans="1:10" s="14" customFormat="1" ht="126" customHeight="1" x14ac:dyDescent="0.2">
      <c r="A32" s="4" t="s">
        <v>7</v>
      </c>
      <c r="B32" s="12" t="s">
        <v>183</v>
      </c>
      <c r="C32" s="12" t="s">
        <v>174</v>
      </c>
      <c r="D32" s="140" t="str">
        <f>VLOOKUP($C32,'Datos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2" s="141"/>
      <c r="F32" s="142"/>
      <c r="G32" s="111">
        <v>1</v>
      </c>
      <c r="H32" s="94">
        <v>44714</v>
      </c>
      <c r="I32" s="61" t="s">
        <v>303</v>
      </c>
      <c r="J32" s="61" t="s">
        <v>353</v>
      </c>
    </row>
    <row r="33" spans="1:10" s="14" customFormat="1" ht="126" customHeight="1" x14ac:dyDescent="0.2">
      <c r="A33" s="4" t="s">
        <v>7</v>
      </c>
      <c r="B33" s="12" t="s">
        <v>183</v>
      </c>
      <c r="C33" s="12" t="s">
        <v>174</v>
      </c>
      <c r="D33" s="140" t="str">
        <f>VLOOKUP($C33,'Datos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3" s="141"/>
      <c r="F33" s="142"/>
      <c r="G33" s="111">
        <v>1</v>
      </c>
      <c r="H33" s="94">
        <v>44715</v>
      </c>
      <c r="I33" s="51" t="s">
        <v>329</v>
      </c>
      <c r="J33" s="61" t="s">
        <v>330</v>
      </c>
    </row>
    <row r="34" spans="1:10" s="14" customFormat="1" ht="126" customHeight="1" x14ac:dyDescent="0.2">
      <c r="A34" s="4" t="s">
        <v>7</v>
      </c>
      <c r="B34" s="12" t="s">
        <v>183</v>
      </c>
      <c r="C34" s="12" t="s">
        <v>174</v>
      </c>
      <c r="D34" s="140" t="str">
        <f>VLOOKUP($C34,'Datos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4" s="141"/>
      <c r="F34" s="142"/>
      <c r="G34" s="111">
        <v>1</v>
      </c>
      <c r="H34" s="94">
        <v>44713</v>
      </c>
      <c r="I34" s="51" t="s">
        <v>310</v>
      </c>
      <c r="J34" s="61" t="s">
        <v>351</v>
      </c>
    </row>
    <row r="35" spans="1:10" s="14" customFormat="1" ht="126" customHeight="1" x14ac:dyDescent="0.2">
      <c r="A35" s="4" t="s">
        <v>7</v>
      </c>
      <c r="B35" s="12" t="s">
        <v>183</v>
      </c>
      <c r="C35" s="12" t="s">
        <v>174</v>
      </c>
      <c r="D35" s="140" t="str">
        <f>VLOOKUP($C35,'Datos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5" s="141"/>
      <c r="F35" s="142"/>
      <c r="G35" s="111">
        <v>1</v>
      </c>
      <c r="H35" s="94">
        <v>44714</v>
      </c>
      <c r="I35" s="51" t="s">
        <v>310</v>
      </c>
      <c r="J35" s="61" t="s">
        <v>351</v>
      </c>
    </row>
    <row r="36" spans="1:10" s="14" customFormat="1" ht="126" customHeight="1" x14ac:dyDescent="0.2">
      <c r="A36" s="4" t="s">
        <v>7</v>
      </c>
      <c r="B36" s="12" t="s">
        <v>183</v>
      </c>
      <c r="C36" s="12" t="s">
        <v>174</v>
      </c>
      <c r="D36" s="140" t="str">
        <f>VLOOKUP($C36,'Datos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6" s="141"/>
      <c r="F36" s="142"/>
      <c r="G36" s="111">
        <v>1</v>
      </c>
      <c r="H36" s="94">
        <v>44727</v>
      </c>
      <c r="I36" s="51" t="s">
        <v>303</v>
      </c>
      <c r="J36" s="61" t="s">
        <v>331</v>
      </c>
    </row>
    <row r="37" spans="1:10" s="14" customFormat="1" ht="126" customHeight="1" x14ac:dyDescent="0.2">
      <c r="A37" s="4" t="s">
        <v>7</v>
      </c>
      <c r="B37" s="12" t="s">
        <v>183</v>
      </c>
      <c r="C37" s="12" t="s">
        <v>174</v>
      </c>
      <c r="D37" s="140" t="str">
        <f>VLOOKUP($C37,'Datos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7" s="141"/>
      <c r="F37" s="142"/>
      <c r="G37" s="111">
        <v>1</v>
      </c>
      <c r="H37" s="94">
        <v>44714</v>
      </c>
      <c r="I37" s="51" t="s">
        <v>332</v>
      </c>
      <c r="J37" s="61" t="s">
        <v>333</v>
      </c>
    </row>
    <row r="38" spans="1:10" s="14" customFormat="1" ht="126" customHeight="1" x14ac:dyDescent="0.2">
      <c r="A38" s="4" t="s">
        <v>7</v>
      </c>
      <c r="B38" s="12" t="s">
        <v>183</v>
      </c>
      <c r="C38" s="12" t="s">
        <v>174</v>
      </c>
      <c r="D38" s="140" t="str">
        <f>VLOOKUP($C38,'Datos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8" s="141"/>
      <c r="F38" s="142"/>
      <c r="G38" s="111">
        <v>1</v>
      </c>
      <c r="H38" s="94">
        <v>44727</v>
      </c>
      <c r="I38" s="61" t="s">
        <v>310</v>
      </c>
      <c r="J38" s="61" t="s">
        <v>334</v>
      </c>
    </row>
    <row r="39" spans="1:10" s="14" customFormat="1" ht="126" customHeight="1" x14ac:dyDescent="0.2">
      <c r="A39" s="4" t="s">
        <v>7</v>
      </c>
      <c r="B39" s="12" t="s">
        <v>183</v>
      </c>
      <c r="C39" s="12" t="s">
        <v>174</v>
      </c>
      <c r="D39" s="140" t="str">
        <f>VLOOKUP($C39,'Datos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9" s="141"/>
      <c r="F39" s="142"/>
      <c r="G39" s="111">
        <v>1</v>
      </c>
      <c r="H39" s="94">
        <v>44713</v>
      </c>
      <c r="I39" s="51" t="s">
        <v>335</v>
      </c>
      <c r="J39" s="61" t="s">
        <v>336</v>
      </c>
    </row>
    <row r="40" spans="1:10" s="14" customFormat="1" ht="126" customHeight="1" x14ac:dyDescent="0.2">
      <c r="A40" s="4" t="s">
        <v>7</v>
      </c>
      <c r="B40" s="12" t="s">
        <v>183</v>
      </c>
      <c r="C40" s="12" t="s">
        <v>174</v>
      </c>
      <c r="D40" s="140" t="str">
        <f>VLOOKUP($C40,'Datos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0" s="141"/>
      <c r="F40" s="142"/>
      <c r="G40" s="111">
        <v>1</v>
      </c>
      <c r="H40" s="94">
        <v>44727</v>
      </c>
      <c r="I40" s="51" t="s">
        <v>337</v>
      </c>
      <c r="J40" s="61" t="s">
        <v>338</v>
      </c>
    </row>
    <row r="41" spans="1:10" s="14" customFormat="1" ht="126" customHeight="1" x14ac:dyDescent="0.2">
      <c r="A41" s="4" t="s">
        <v>7</v>
      </c>
      <c r="B41" s="12" t="s">
        <v>183</v>
      </c>
      <c r="C41" s="12" t="s">
        <v>174</v>
      </c>
      <c r="D41" s="140" t="str">
        <f>VLOOKUP($C41,'Datos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1" s="141"/>
      <c r="F41" s="142"/>
      <c r="G41" s="111">
        <v>1</v>
      </c>
      <c r="H41" s="94">
        <v>44721</v>
      </c>
      <c r="I41" s="51" t="s">
        <v>339</v>
      </c>
      <c r="J41" s="61" t="s">
        <v>340</v>
      </c>
    </row>
    <row r="42" spans="1:10" s="14" customFormat="1" ht="126" customHeight="1" x14ac:dyDescent="0.2">
      <c r="A42" s="4" t="s">
        <v>7</v>
      </c>
      <c r="B42" s="12" t="s">
        <v>183</v>
      </c>
      <c r="C42" s="12" t="s">
        <v>174</v>
      </c>
      <c r="D42" s="140" t="str">
        <f>VLOOKUP($C42,'Datos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2" s="141"/>
      <c r="F42" s="142"/>
      <c r="G42" s="111">
        <v>1</v>
      </c>
      <c r="H42" s="94">
        <v>44726</v>
      </c>
      <c r="I42" s="51" t="s">
        <v>337</v>
      </c>
      <c r="J42" s="61" t="s">
        <v>341</v>
      </c>
    </row>
    <row r="43" spans="1:10" s="14" customFormat="1" ht="126" customHeight="1" x14ac:dyDescent="0.2">
      <c r="A43" s="4" t="s">
        <v>7</v>
      </c>
      <c r="B43" s="12" t="s">
        <v>183</v>
      </c>
      <c r="C43" s="12" t="s">
        <v>174</v>
      </c>
      <c r="D43" s="140" t="str">
        <f>VLOOKUP($C43,'Datos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3" s="141"/>
      <c r="F43" s="142"/>
      <c r="G43" s="111">
        <v>1</v>
      </c>
      <c r="H43" s="94">
        <v>44726</v>
      </c>
      <c r="I43" s="51" t="s">
        <v>303</v>
      </c>
      <c r="J43" s="61" t="s">
        <v>303</v>
      </c>
    </row>
    <row r="44" spans="1:10" s="14" customFormat="1" ht="126" customHeight="1" x14ac:dyDescent="0.2">
      <c r="A44" s="4" t="s">
        <v>7</v>
      </c>
      <c r="B44" s="12" t="s">
        <v>183</v>
      </c>
      <c r="C44" s="12" t="s">
        <v>174</v>
      </c>
      <c r="D44" s="140" t="str">
        <f>VLOOKUP($C44,'Datos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4" s="141"/>
      <c r="F44" s="142"/>
      <c r="G44" s="111">
        <v>1</v>
      </c>
      <c r="H44" s="94">
        <v>44714</v>
      </c>
      <c r="I44" s="51" t="s">
        <v>335</v>
      </c>
      <c r="J44" s="61" t="s">
        <v>342</v>
      </c>
    </row>
    <row r="45" spans="1:10" s="14" customFormat="1" ht="106.5" customHeight="1" x14ac:dyDescent="0.2">
      <c r="A45" s="4" t="s">
        <v>259</v>
      </c>
      <c r="B45" s="12" t="s">
        <v>31</v>
      </c>
      <c r="C45" s="12" t="s">
        <v>152</v>
      </c>
      <c r="D45" s="140" t="str">
        <f>VLOOKUP($C45,'Datos 2'!$C$5:$I$53,2,FALSE)</f>
        <v>•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v>
      </c>
      <c r="E45" s="141"/>
      <c r="F45" s="142"/>
      <c r="G45" s="111">
        <v>1102</v>
      </c>
      <c r="H45" s="94" t="s">
        <v>355</v>
      </c>
      <c r="I45" s="51" t="s">
        <v>356</v>
      </c>
      <c r="J45" s="61" t="s">
        <v>367</v>
      </c>
    </row>
    <row r="46" spans="1:10" s="14" customFormat="1" ht="132.75" customHeight="1" x14ac:dyDescent="0.2">
      <c r="A46" s="4" t="s">
        <v>259</v>
      </c>
      <c r="B46" s="12" t="s">
        <v>31</v>
      </c>
      <c r="C46" s="12" t="s">
        <v>279</v>
      </c>
      <c r="D46" s="140" t="str">
        <f>VLOOKUP($C46,'Datos 2'!$C$5:$I$53,2,FALSE)</f>
        <v>•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v>
      </c>
      <c r="E46" s="141"/>
      <c r="F46" s="142"/>
      <c r="G46" s="111">
        <v>1102</v>
      </c>
      <c r="H46" s="94" t="s">
        <v>355</v>
      </c>
      <c r="I46" s="51" t="s">
        <v>356</v>
      </c>
      <c r="J46" s="61" t="s">
        <v>357</v>
      </c>
    </row>
    <row r="47" spans="1:10" s="14" customFormat="1" ht="65.25" customHeight="1" x14ac:dyDescent="0.2">
      <c r="A47" s="4" t="s">
        <v>300</v>
      </c>
      <c r="B47" s="12" t="s">
        <v>24</v>
      </c>
      <c r="C47" s="12" t="s">
        <v>149</v>
      </c>
      <c r="D47" s="140" t="str">
        <f>VLOOKUP($C47,'Datos 2'!$C$5:$I$53,2,FALSE)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47" s="141"/>
      <c r="F47" s="142"/>
      <c r="G47" s="111">
        <v>27</v>
      </c>
      <c r="H47" s="94" t="s">
        <v>358</v>
      </c>
      <c r="I47" s="51" t="s">
        <v>359</v>
      </c>
      <c r="J47" s="61" t="s">
        <v>360</v>
      </c>
    </row>
    <row r="48" spans="1:10" s="14" customFormat="1" ht="51" customHeight="1" x14ac:dyDescent="0.2">
      <c r="A48" s="4" t="s">
        <v>2</v>
      </c>
      <c r="B48" s="12" t="s">
        <v>28</v>
      </c>
      <c r="C48" s="12" t="s">
        <v>191</v>
      </c>
      <c r="D48" s="140" t="str">
        <f>VLOOKUP($C48,'Datos 2'!$C$5:$I$53,2,FALSE)</f>
        <v>Rendir cuentas a la ciudadanía sobre la gestión institucional y sectorial, el cumplimiento de metas, la ejecución del presupuesto, el cumplimiento de los ODS y la garantía y protección de los derechos humanos.</v>
      </c>
      <c r="E48" s="141"/>
      <c r="F48" s="142"/>
      <c r="G48" s="111">
        <v>1</v>
      </c>
      <c r="H48" s="94">
        <v>44727</v>
      </c>
      <c r="I48" s="51" t="s">
        <v>361</v>
      </c>
      <c r="J48" s="61" t="s">
        <v>137</v>
      </c>
    </row>
    <row r="49" spans="1:10" s="14" customFormat="1" ht="294.75" customHeight="1" x14ac:dyDescent="0.2">
      <c r="A49" s="4" t="s">
        <v>6</v>
      </c>
      <c r="B49" s="12" t="s">
        <v>14</v>
      </c>
      <c r="C49" s="12" t="s">
        <v>275</v>
      </c>
      <c r="D49" s="140" t="str">
        <f>VLOOKUP($C49,'Datos 2'!$C$5:$I$53,2,FALSE)</f>
        <v>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v>
      </c>
      <c r="E49" s="141"/>
      <c r="F49" s="142"/>
      <c r="G49" s="111">
        <v>54</v>
      </c>
      <c r="H49" s="94" t="s">
        <v>362</v>
      </c>
      <c r="I49" s="51" t="s">
        <v>426</v>
      </c>
      <c r="J49" s="61" t="s">
        <v>363</v>
      </c>
    </row>
    <row r="50" spans="1:10" s="14" customFormat="1" ht="295.5" customHeight="1" x14ac:dyDescent="0.2">
      <c r="A50" s="4" t="s">
        <v>6</v>
      </c>
      <c r="B50" s="12" t="s">
        <v>14</v>
      </c>
      <c r="C50" s="12" t="s">
        <v>190</v>
      </c>
      <c r="D50" s="140" t="str">
        <f>VLOOKUP($C50,'Datos 2'!$C$5:$I$53,2,FALSE)</f>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
      <c r="E50" s="141"/>
      <c r="F50" s="142"/>
      <c r="G50" s="111">
        <v>54</v>
      </c>
      <c r="H50" s="94" t="s">
        <v>362</v>
      </c>
      <c r="I50" s="51" t="s">
        <v>427</v>
      </c>
      <c r="J50" s="61" t="s">
        <v>364</v>
      </c>
    </row>
    <row r="51" spans="1:10" s="14" customFormat="1" ht="409.5" customHeight="1" x14ac:dyDescent="0.2">
      <c r="A51" s="156" t="s">
        <v>6</v>
      </c>
      <c r="B51" s="156" t="s">
        <v>245</v>
      </c>
      <c r="C51" s="156" t="s">
        <v>271</v>
      </c>
      <c r="D51" s="159" t="str">
        <f>VLOOKUP($C51,'Datos 2'!$C$5:$I$53,2,FALSE)</f>
        <v>Realizar el seguimiento local a la implementación del programa, fomentando la transparencia, la participación, la validación y la corresponsabilidad.</v>
      </c>
      <c r="E51" s="160"/>
      <c r="F51" s="161"/>
      <c r="G51" s="165">
        <v>53</v>
      </c>
      <c r="H51" s="167" t="s">
        <v>366</v>
      </c>
      <c r="I51" s="168" t="s">
        <v>368</v>
      </c>
      <c r="J51" s="170" t="s">
        <v>365</v>
      </c>
    </row>
    <row r="52" spans="1:10" s="14" customFormat="1" ht="409.5" customHeight="1" x14ac:dyDescent="0.2">
      <c r="A52" s="157"/>
      <c r="B52" s="158"/>
      <c r="C52" s="158"/>
      <c r="D52" s="162"/>
      <c r="E52" s="163"/>
      <c r="F52" s="164"/>
      <c r="G52" s="166"/>
      <c r="H52" s="166"/>
      <c r="I52" s="169"/>
      <c r="J52" s="171"/>
    </row>
    <row r="53" spans="1:10" s="14" customFormat="1" ht="135.75" customHeight="1" x14ac:dyDescent="0.2">
      <c r="A53" s="4" t="s">
        <v>7</v>
      </c>
      <c r="B53" s="12" t="s">
        <v>183</v>
      </c>
      <c r="C53" s="12" t="s">
        <v>174</v>
      </c>
      <c r="D53" s="140" t="str">
        <f>VLOOKUP($C53,'Datos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3" s="141"/>
      <c r="F53" s="142"/>
      <c r="G53" s="111">
        <v>1</v>
      </c>
      <c r="H53" s="94">
        <v>44734</v>
      </c>
      <c r="I53" s="51" t="s">
        <v>307</v>
      </c>
      <c r="J53" s="61" t="s">
        <v>370</v>
      </c>
    </row>
    <row r="54" spans="1:10" s="14" customFormat="1" ht="120" customHeight="1" x14ac:dyDescent="0.2">
      <c r="A54" s="4" t="s">
        <v>7</v>
      </c>
      <c r="B54" s="12" t="s">
        <v>183</v>
      </c>
      <c r="C54" s="12" t="s">
        <v>174</v>
      </c>
      <c r="D54" s="140" t="str">
        <f>VLOOKUP($C54,'Datos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4" s="141"/>
      <c r="F54" s="142"/>
      <c r="G54" s="111">
        <v>1</v>
      </c>
      <c r="H54" s="94">
        <v>44729</v>
      </c>
      <c r="I54" s="51" t="s">
        <v>305</v>
      </c>
      <c r="J54" s="61" t="s">
        <v>421</v>
      </c>
    </row>
    <row r="55" spans="1:10" s="14" customFormat="1" ht="120" customHeight="1" x14ac:dyDescent="0.2">
      <c r="A55" s="4" t="s">
        <v>7</v>
      </c>
      <c r="B55" s="12" t="s">
        <v>183</v>
      </c>
      <c r="C55" s="12" t="s">
        <v>174</v>
      </c>
      <c r="D55" s="140" t="str">
        <f>VLOOKUP($C55,'Datos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5" s="141"/>
      <c r="F55" s="142"/>
      <c r="G55" s="111">
        <v>1</v>
      </c>
      <c r="H55" s="94">
        <v>44740</v>
      </c>
      <c r="I55" s="51" t="s">
        <v>322</v>
      </c>
      <c r="J55" s="61" t="s">
        <v>323</v>
      </c>
    </row>
    <row r="56" spans="1:10" s="14" customFormat="1" ht="120" customHeight="1" x14ac:dyDescent="0.2">
      <c r="A56" s="4" t="s">
        <v>7</v>
      </c>
      <c r="B56" s="12" t="s">
        <v>183</v>
      </c>
      <c r="C56" s="12" t="s">
        <v>174</v>
      </c>
      <c r="D56" s="140" t="str">
        <f>VLOOKUP($C56,'Datos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6" s="141"/>
      <c r="F56" s="142"/>
      <c r="G56" s="111">
        <v>1</v>
      </c>
      <c r="H56" s="94">
        <v>44741</v>
      </c>
      <c r="I56" s="51" t="s">
        <v>337</v>
      </c>
      <c r="J56" s="61" t="s">
        <v>371</v>
      </c>
    </row>
    <row r="57" spans="1:10" s="14" customFormat="1" ht="120" customHeight="1" x14ac:dyDescent="0.2">
      <c r="A57" s="4" t="s">
        <v>7</v>
      </c>
      <c r="B57" s="12" t="s">
        <v>183</v>
      </c>
      <c r="C57" s="12" t="s">
        <v>174</v>
      </c>
      <c r="D57" s="140" t="str">
        <f>VLOOKUP($C57,'Datos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7" s="141"/>
      <c r="F57" s="142"/>
      <c r="G57" s="111">
        <v>1</v>
      </c>
      <c r="H57" s="94">
        <v>44741</v>
      </c>
      <c r="I57" s="51" t="s">
        <v>311</v>
      </c>
      <c r="J57" s="61" t="s">
        <v>372</v>
      </c>
    </row>
    <row r="58" spans="1:10" s="14" customFormat="1" ht="120" customHeight="1" x14ac:dyDescent="0.2">
      <c r="A58" s="4" t="s">
        <v>7</v>
      </c>
      <c r="B58" s="12" t="s">
        <v>183</v>
      </c>
      <c r="C58" s="12" t="s">
        <v>174</v>
      </c>
      <c r="D58" s="140" t="str">
        <f>VLOOKUP($C58,'Datos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8" s="141"/>
      <c r="F58" s="142"/>
      <c r="G58" s="111">
        <v>1</v>
      </c>
      <c r="H58" s="94">
        <v>44736</v>
      </c>
      <c r="I58" s="51" t="s">
        <v>310</v>
      </c>
      <c r="J58" s="61" t="s">
        <v>373</v>
      </c>
    </row>
    <row r="59" spans="1:10" s="14" customFormat="1" ht="120" customHeight="1" x14ac:dyDescent="0.2">
      <c r="A59" s="4" t="s">
        <v>7</v>
      </c>
      <c r="B59" s="12" t="s">
        <v>183</v>
      </c>
      <c r="C59" s="12" t="s">
        <v>174</v>
      </c>
      <c r="D59" s="140" t="str">
        <f>VLOOKUP($C59,'Datos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9" s="141"/>
      <c r="F59" s="142"/>
      <c r="G59" s="111">
        <v>1</v>
      </c>
      <c r="H59" s="94">
        <v>44742</v>
      </c>
      <c r="I59" s="51" t="s">
        <v>337</v>
      </c>
      <c r="J59" s="61" t="s">
        <v>374</v>
      </c>
    </row>
    <row r="60" spans="1:10" s="14" customFormat="1" ht="120" customHeight="1" x14ac:dyDescent="0.2">
      <c r="A60" s="4" t="s">
        <v>7</v>
      </c>
      <c r="B60" s="12" t="s">
        <v>183</v>
      </c>
      <c r="C60" s="12" t="s">
        <v>174</v>
      </c>
      <c r="D60" s="140" t="str">
        <f>VLOOKUP($C60,'Datos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0" s="141"/>
      <c r="F60" s="142"/>
      <c r="G60" s="111">
        <v>1</v>
      </c>
      <c r="H60" s="94">
        <v>44742</v>
      </c>
      <c r="I60" s="51" t="s">
        <v>375</v>
      </c>
      <c r="J60" s="61" t="s">
        <v>376</v>
      </c>
    </row>
    <row r="61" spans="1:10" s="14" customFormat="1" ht="120" customHeight="1" x14ac:dyDescent="0.2">
      <c r="A61" s="4" t="s">
        <v>7</v>
      </c>
      <c r="B61" s="12" t="s">
        <v>183</v>
      </c>
      <c r="C61" s="12" t="s">
        <v>174</v>
      </c>
      <c r="D61" s="140" t="str">
        <f>VLOOKUP($C61,'Datos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1" s="141"/>
      <c r="F61" s="142"/>
      <c r="G61" s="111">
        <v>1</v>
      </c>
      <c r="H61" s="94">
        <v>44736</v>
      </c>
      <c r="I61" s="51" t="s">
        <v>344</v>
      </c>
      <c r="J61" s="61" t="s">
        <v>377</v>
      </c>
    </row>
    <row r="62" spans="1:10" s="14" customFormat="1" ht="120" customHeight="1" x14ac:dyDescent="0.2">
      <c r="A62" s="4" t="s">
        <v>7</v>
      </c>
      <c r="B62" s="12" t="s">
        <v>183</v>
      </c>
      <c r="C62" s="12" t="s">
        <v>174</v>
      </c>
      <c r="D62" s="140" t="str">
        <f>VLOOKUP($C62,'Datos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2" s="141"/>
      <c r="F62" s="142"/>
      <c r="G62" s="111">
        <v>1</v>
      </c>
      <c r="H62" s="94">
        <v>44729</v>
      </c>
      <c r="I62" s="51" t="s">
        <v>337</v>
      </c>
      <c r="J62" s="61" t="s">
        <v>378</v>
      </c>
    </row>
    <row r="63" spans="1:10" s="14" customFormat="1" ht="120" customHeight="1" x14ac:dyDescent="0.2">
      <c r="A63" s="4" t="s">
        <v>7</v>
      </c>
      <c r="B63" s="12" t="s">
        <v>183</v>
      </c>
      <c r="C63" s="12" t="s">
        <v>174</v>
      </c>
      <c r="D63" s="140" t="str">
        <f>VLOOKUP($C63,'Datos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3" s="141"/>
      <c r="F63" s="142"/>
      <c r="G63" s="111">
        <v>1</v>
      </c>
      <c r="H63" s="94">
        <v>44735</v>
      </c>
      <c r="I63" s="51" t="s">
        <v>335</v>
      </c>
      <c r="J63" s="61" t="s">
        <v>347</v>
      </c>
    </row>
    <row r="64" spans="1:10" s="14" customFormat="1" ht="120" customHeight="1" x14ac:dyDescent="0.2">
      <c r="A64" s="4" t="s">
        <v>7</v>
      </c>
      <c r="B64" s="12" t="s">
        <v>183</v>
      </c>
      <c r="C64" s="12" t="s">
        <v>174</v>
      </c>
      <c r="D64" s="140" t="str">
        <f>VLOOKUP($C64,'Datos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4" s="141"/>
      <c r="F64" s="142"/>
      <c r="G64" s="111">
        <v>1</v>
      </c>
      <c r="H64" s="94">
        <v>44729</v>
      </c>
      <c r="I64" s="61" t="s">
        <v>335</v>
      </c>
      <c r="J64" s="61" t="s">
        <v>422</v>
      </c>
    </row>
    <row r="65" spans="1:10" s="14" customFormat="1" ht="120" customHeight="1" x14ac:dyDescent="0.2">
      <c r="A65" s="4" t="s">
        <v>7</v>
      </c>
      <c r="B65" s="12" t="s">
        <v>183</v>
      </c>
      <c r="C65" s="12" t="s">
        <v>174</v>
      </c>
      <c r="D65" s="140" t="str">
        <f>VLOOKUP($C65,'Datos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5" s="141"/>
      <c r="F65" s="142"/>
      <c r="G65" s="111">
        <v>1</v>
      </c>
      <c r="H65" s="94">
        <v>44734</v>
      </c>
      <c r="I65" s="51" t="s">
        <v>379</v>
      </c>
      <c r="J65" s="61" t="s">
        <v>380</v>
      </c>
    </row>
    <row r="66" spans="1:10" s="14" customFormat="1" ht="120" customHeight="1" x14ac:dyDescent="0.2">
      <c r="A66" s="4" t="s">
        <v>7</v>
      </c>
      <c r="B66" s="12" t="s">
        <v>183</v>
      </c>
      <c r="C66" s="12" t="s">
        <v>174</v>
      </c>
      <c r="D66" s="140" t="str">
        <f>VLOOKUP($C66,'Datos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6" s="141"/>
      <c r="F66" s="142"/>
      <c r="G66" s="111">
        <v>1</v>
      </c>
      <c r="H66" s="94">
        <v>44728</v>
      </c>
      <c r="I66" s="51" t="s">
        <v>310</v>
      </c>
      <c r="J66" s="61" t="s">
        <v>381</v>
      </c>
    </row>
    <row r="67" spans="1:10" s="14" customFormat="1" ht="120" customHeight="1" x14ac:dyDescent="0.2">
      <c r="A67" s="4" t="s">
        <v>7</v>
      </c>
      <c r="B67" s="12" t="s">
        <v>183</v>
      </c>
      <c r="C67" s="12" t="s">
        <v>174</v>
      </c>
      <c r="D67" s="140" t="str">
        <f>VLOOKUP($C67,'Datos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7" s="141"/>
      <c r="F67" s="142"/>
      <c r="G67" s="111">
        <v>1</v>
      </c>
      <c r="H67" s="94">
        <v>44741</v>
      </c>
      <c r="I67" s="51" t="s">
        <v>344</v>
      </c>
      <c r="J67" s="61" t="s">
        <v>382</v>
      </c>
    </row>
    <row r="68" spans="1:10" s="14" customFormat="1" ht="120" customHeight="1" x14ac:dyDescent="0.2">
      <c r="A68" s="4" t="s">
        <v>7</v>
      </c>
      <c r="B68" s="12" t="s">
        <v>183</v>
      </c>
      <c r="C68" s="12" t="s">
        <v>174</v>
      </c>
      <c r="D68" s="140" t="str">
        <f>VLOOKUP($C68,'Datos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8" s="141"/>
      <c r="F68" s="142"/>
      <c r="G68" s="111">
        <v>1</v>
      </c>
      <c r="H68" s="94">
        <v>44728</v>
      </c>
      <c r="I68" s="51" t="s">
        <v>335</v>
      </c>
      <c r="J68" s="61" t="s">
        <v>314</v>
      </c>
    </row>
    <row r="69" spans="1:10" s="14" customFormat="1" ht="120" customHeight="1" x14ac:dyDescent="0.2">
      <c r="A69" s="4" t="s">
        <v>7</v>
      </c>
      <c r="B69" s="12" t="s">
        <v>183</v>
      </c>
      <c r="C69" s="12" t="s">
        <v>174</v>
      </c>
      <c r="D69" s="140" t="str">
        <f>VLOOKUP($C69,'Datos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9" s="141"/>
      <c r="F69" s="142"/>
      <c r="G69" s="111">
        <v>1</v>
      </c>
      <c r="H69" s="94">
        <v>44736</v>
      </c>
      <c r="I69" s="51" t="s">
        <v>383</v>
      </c>
      <c r="J69" s="61" t="s">
        <v>423</v>
      </c>
    </row>
    <row r="70" spans="1:10" s="14" customFormat="1" ht="120" customHeight="1" x14ac:dyDescent="0.2">
      <c r="A70" s="4" t="s">
        <v>7</v>
      </c>
      <c r="B70" s="12" t="s">
        <v>183</v>
      </c>
      <c r="C70" s="12" t="s">
        <v>174</v>
      </c>
      <c r="D70" s="140" t="str">
        <f>VLOOKUP($C70,'Datos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0" s="141"/>
      <c r="F70" s="142"/>
      <c r="G70" s="111">
        <v>1</v>
      </c>
      <c r="H70" s="94">
        <v>44735</v>
      </c>
      <c r="I70" s="61" t="s">
        <v>379</v>
      </c>
      <c r="J70" s="61" t="s">
        <v>384</v>
      </c>
    </row>
    <row r="71" spans="1:10" s="14" customFormat="1" ht="120" customHeight="1" x14ac:dyDescent="0.2">
      <c r="A71" s="4" t="s">
        <v>7</v>
      </c>
      <c r="B71" s="12" t="s">
        <v>183</v>
      </c>
      <c r="C71" s="12" t="s">
        <v>174</v>
      </c>
      <c r="D71" s="140" t="str">
        <f>VLOOKUP($C71,'Datos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1" s="141"/>
      <c r="F71" s="142"/>
      <c r="G71" s="111">
        <v>1</v>
      </c>
      <c r="H71" s="94">
        <v>44729</v>
      </c>
      <c r="I71" s="51" t="s">
        <v>310</v>
      </c>
      <c r="J71" s="61" t="s">
        <v>385</v>
      </c>
    </row>
    <row r="72" spans="1:10" s="14" customFormat="1" ht="120" customHeight="1" x14ac:dyDescent="0.2">
      <c r="A72" s="4" t="s">
        <v>7</v>
      </c>
      <c r="B72" s="12" t="s">
        <v>183</v>
      </c>
      <c r="C72" s="12" t="s">
        <v>174</v>
      </c>
      <c r="D72" s="140" t="str">
        <f>VLOOKUP($C72,'Datos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2" s="141"/>
      <c r="F72" s="142"/>
      <c r="G72" s="111">
        <v>1</v>
      </c>
      <c r="H72" s="94">
        <v>44734</v>
      </c>
      <c r="I72" s="51" t="s">
        <v>386</v>
      </c>
      <c r="J72" s="61" t="s">
        <v>387</v>
      </c>
    </row>
    <row r="73" spans="1:10" s="14" customFormat="1" ht="120" customHeight="1" x14ac:dyDescent="0.2">
      <c r="A73" s="4" t="s">
        <v>7</v>
      </c>
      <c r="B73" s="12" t="s">
        <v>183</v>
      </c>
      <c r="C73" s="12" t="s">
        <v>174</v>
      </c>
      <c r="D73" s="140" t="str">
        <f>VLOOKUP($C73,'Datos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3" s="141"/>
      <c r="F73" s="142"/>
      <c r="G73" s="111">
        <v>1</v>
      </c>
      <c r="H73" s="94">
        <v>44736</v>
      </c>
      <c r="I73" s="51" t="s">
        <v>310</v>
      </c>
      <c r="J73" s="61" t="s">
        <v>373</v>
      </c>
    </row>
    <row r="74" spans="1:10" s="14" customFormat="1" ht="120" customHeight="1" x14ac:dyDescent="0.2">
      <c r="A74" s="4" t="s">
        <v>7</v>
      </c>
      <c r="B74" s="12" t="s">
        <v>183</v>
      </c>
      <c r="C74" s="12" t="s">
        <v>174</v>
      </c>
      <c r="D74" s="140" t="str">
        <f>VLOOKUP($C74,'Datos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4" s="141"/>
      <c r="F74" s="142"/>
      <c r="G74" s="111">
        <v>1</v>
      </c>
      <c r="H74" s="94">
        <v>44729</v>
      </c>
      <c r="I74" s="51" t="s">
        <v>388</v>
      </c>
      <c r="J74" s="61" t="s">
        <v>389</v>
      </c>
    </row>
    <row r="75" spans="1:10" s="14" customFormat="1" ht="120" customHeight="1" x14ac:dyDescent="0.2">
      <c r="A75" s="4" t="s">
        <v>7</v>
      </c>
      <c r="B75" s="12" t="s">
        <v>183</v>
      </c>
      <c r="C75" s="12" t="s">
        <v>174</v>
      </c>
      <c r="D75" s="140" t="str">
        <f>VLOOKUP($C75,'Datos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5" s="141"/>
      <c r="F75" s="142"/>
      <c r="G75" s="111">
        <v>1</v>
      </c>
      <c r="H75" s="94">
        <v>44742</v>
      </c>
      <c r="I75" s="51" t="s">
        <v>390</v>
      </c>
      <c r="J75" s="61" t="s">
        <v>391</v>
      </c>
    </row>
    <row r="76" spans="1:10" s="14" customFormat="1" ht="120" customHeight="1" x14ac:dyDescent="0.2">
      <c r="A76" s="4" t="s">
        <v>7</v>
      </c>
      <c r="B76" s="12" t="s">
        <v>183</v>
      </c>
      <c r="C76" s="12" t="s">
        <v>174</v>
      </c>
      <c r="D76" s="140" t="str">
        <f>VLOOKUP($C76,'Datos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6" s="141"/>
      <c r="F76" s="142"/>
      <c r="G76" s="111">
        <v>1</v>
      </c>
      <c r="H76" s="94">
        <v>44735</v>
      </c>
      <c r="I76" s="51" t="s">
        <v>344</v>
      </c>
      <c r="J76" s="61" t="s">
        <v>392</v>
      </c>
    </row>
    <row r="77" spans="1:10" s="14" customFormat="1" ht="120" customHeight="1" x14ac:dyDescent="0.2">
      <c r="A77" s="4" t="s">
        <v>7</v>
      </c>
      <c r="B77" s="12" t="s">
        <v>183</v>
      </c>
      <c r="C77" s="12" t="s">
        <v>174</v>
      </c>
      <c r="D77" s="140" t="str">
        <f>VLOOKUP($C77,'Datos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7" s="141"/>
      <c r="F77" s="142"/>
      <c r="G77" s="111">
        <v>1</v>
      </c>
      <c r="H77" s="94">
        <v>44729</v>
      </c>
      <c r="I77" s="51" t="s">
        <v>319</v>
      </c>
      <c r="J77" s="61" t="s">
        <v>320</v>
      </c>
    </row>
    <row r="78" spans="1:10" s="14" customFormat="1" ht="120" customHeight="1" x14ac:dyDescent="0.2">
      <c r="A78" s="4" t="s">
        <v>7</v>
      </c>
      <c r="B78" s="12" t="s">
        <v>183</v>
      </c>
      <c r="C78" s="12" t="s">
        <v>174</v>
      </c>
      <c r="D78" s="140" t="str">
        <f>VLOOKUP($C78,'Datos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8" s="141"/>
      <c r="F78" s="142"/>
      <c r="G78" s="111">
        <v>1</v>
      </c>
      <c r="H78" s="94">
        <v>44728</v>
      </c>
      <c r="I78" s="51" t="s">
        <v>388</v>
      </c>
      <c r="J78" s="61" t="s">
        <v>393</v>
      </c>
    </row>
    <row r="79" spans="1:10" s="14" customFormat="1" ht="120" customHeight="1" x14ac:dyDescent="0.2">
      <c r="A79" s="4" t="s">
        <v>7</v>
      </c>
      <c r="B79" s="12" t="s">
        <v>183</v>
      </c>
      <c r="C79" s="12" t="s">
        <v>174</v>
      </c>
      <c r="D79" s="140" t="str">
        <f>VLOOKUP($C79,'Datos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9" s="141"/>
      <c r="F79" s="142"/>
      <c r="G79" s="111">
        <v>1</v>
      </c>
      <c r="H79" s="94">
        <v>44735</v>
      </c>
      <c r="I79" s="51" t="s">
        <v>310</v>
      </c>
      <c r="J79" s="61" t="s">
        <v>394</v>
      </c>
    </row>
    <row r="80" spans="1:10" s="14" customFormat="1" ht="120" customHeight="1" x14ac:dyDescent="0.2">
      <c r="A80" s="4" t="s">
        <v>7</v>
      </c>
      <c r="B80" s="12" t="s">
        <v>183</v>
      </c>
      <c r="C80" s="12" t="s">
        <v>174</v>
      </c>
      <c r="D80" s="140" t="str">
        <f>VLOOKUP($C80,'Datos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0" s="141"/>
      <c r="F80" s="142"/>
      <c r="G80" s="111">
        <v>1</v>
      </c>
      <c r="H80" s="94">
        <v>44740</v>
      </c>
      <c r="I80" s="51" t="s">
        <v>317</v>
      </c>
      <c r="J80" s="61" t="s">
        <v>395</v>
      </c>
    </row>
    <row r="81" spans="1:10" s="14" customFormat="1" ht="120" customHeight="1" x14ac:dyDescent="0.2">
      <c r="A81" s="4" t="s">
        <v>7</v>
      </c>
      <c r="B81" s="12" t="s">
        <v>183</v>
      </c>
      <c r="C81" s="12" t="s">
        <v>174</v>
      </c>
      <c r="D81" s="140" t="str">
        <f>VLOOKUP($C81,'Datos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1" s="141"/>
      <c r="F81" s="142"/>
      <c r="G81" s="111">
        <v>1</v>
      </c>
      <c r="H81" s="94">
        <v>44736</v>
      </c>
      <c r="I81" s="51" t="s">
        <v>325</v>
      </c>
      <c r="J81" s="61" t="s">
        <v>396</v>
      </c>
    </row>
    <row r="82" spans="1:10" s="14" customFormat="1" ht="120" customHeight="1" x14ac:dyDescent="0.2">
      <c r="A82" s="4" t="s">
        <v>7</v>
      </c>
      <c r="B82" s="12" t="s">
        <v>183</v>
      </c>
      <c r="C82" s="12" t="s">
        <v>174</v>
      </c>
      <c r="D82" s="140" t="str">
        <f>VLOOKUP($C82,'Datos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2" s="141"/>
      <c r="F82" s="142"/>
      <c r="G82" s="111">
        <v>1</v>
      </c>
      <c r="H82" s="94">
        <v>44740</v>
      </c>
      <c r="I82" s="51" t="s">
        <v>311</v>
      </c>
      <c r="J82" s="61" t="s">
        <v>346</v>
      </c>
    </row>
    <row r="83" spans="1:10" s="14" customFormat="1" ht="120" customHeight="1" x14ac:dyDescent="0.2">
      <c r="A83" s="4" t="s">
        <v>7</v>
      </c>
      <c r="B83" s="12" t="s">
        <v>183</v>
      </c>
      <c r="C83" s="12" t="s">
        <v>174</v>
      </c>
      <c r="D83" s="140" t="str">
        <f>VLOOKUP($C83,'Datos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3" s="141"/>
      <c r="F83" s="142"/>
      <c r="G83" s="111">
        <v>1</v>
      </c>
      <c r="H83" s="94">
        <v>44740</v>
      </c>
      <c r="I83" s="51" t="s">
        <v>337</v>
      </c>
      <c r="J83" s="61" t="s">
        <v>341</v>
      </c>
    </row>
    <row r="84" spans="1:10" s="14" customFormat="1" ht="120" customHeight="1" x14ac:dyDescent="0.2">
      <c r="A84" s="4" t="s">
        <v>7</v>
      </c>
      <c r="B84" s="12" t="s">
        <v>183</v>
      </c>
      <c r="C84" s="12" t="s">
        <v>174</v>
      </c>
      <c r="D84" s="140" t="str">
        <f>VLOOKUP($C84,'Datos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4" s="141"/>
      <c r="F84" s="142"/>
      <c r="G84" s="111">
        <v>1</v>
      </c>
      <c r="H84" s="94">
        <v>44741</v>
      </c>
      <c r="I84" s="51" t="s">
        <v>337</v>
      </c>
      <c r="J84" s="61" t="s">
        <v>397</v>
      </c>
    </row>
    <row r="85" spans="1:10" s="14" customFormat="1" ht="120" customHeight="1" x14ac:dyDescent="0.2">
      <c r="A85" s="4" t="s">
        <v>7</v>
      </c>
      <c r="B85" s="12" t="s">
        <v>183</v>
      </c>
      <c r="C85" s="12" t="s">
        <v>174</v>
      </c>
      <c r="D85" s="140" t="str">
        <f>VLOOKUP($C85,'Datos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5" s="141"/>
      <c r="F85" s="142"/>
      <c r="G85" s="111">
        <v>1</v>
      </c>
      <c r="H85" s="94">
        <v>44733</v>
      </c>
      <c r="I85" s="51" t="s">
        <v>339</v>
      </c>
      <c r="J85" s="61" t="s">
        <v>398</v>
      </c>
    </row>
    <row r="86" spans="1:10" s="14" customFormat="1" ht="120" customHeight="1" x14ac:dyDescent="0.2">
      <c r="A86" s="4" t="s">
        <v>7</v>
      </c>
      <c r="B86" s="12" t="s">
        <v>183</v>
      </c>
      <c r="C86" s="12" t="s">
        <v>174</v>
      </c>
      <c r="D86" s="140" t="str">
        <f>VLOOKUP($C86,'Datos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6" s="141"/>
      <c r="F86" s="142"/>
      <c r="G86" s="111">
        <v>1</v>
      </c>
      <c r="H86" s="94">
        <v>44734</v>
      </c>
      <c r="I86" s="51" t="s">
        <v>339</v>
      </c>
      <c r="J86" s="61" t="s">
        <v>399</v>
      </c>
    </row>
    <row r="87" spans="1:10" s="14" customFormat="1" ht="120" customHeight="1" x14ac:dyDescent="0.2">
      <c r="A87" s="4" t="s">
        <v>7</v>
      </c>
      <c r="B87" s="12" t="s">
        <v>183</v>
      </c>
      <c r="C87" s="12" t="s">
        <v>174</v>
      </c>
      <c r="D87" s="140" t="str">
        <f>VLOOKUP($C87,'Datos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7" s="141"/>
      <c r="F87" s="142"/>
      <c r="G87" s="111">
        <v>1</v>
      </c>
      <c r="H87" s="94">
        <v>44736</v>
      </c>
      <c r="I87" s="51" t="s">
        <v>339</v>
      </c>
      <c r="J87" s="61" t="s">
        <v>424</v>
      </c>
    </row>
    <row r="88" spans="1:10" s="14" customFormat="1" ht="120" customHeight="1" x14ac:dyDescent="0.2">
      <c r="A88" s="4" t="s">
        <v>7</v>
      </c>
      <c r="B88" s="12" t="s">
        <v>183</v>
      </c>
      <c r="C88" s="12" t="s">
        <v>174</v>
      </c>
      <c r="D88" s="140" t="str">
        <f>VLOOKUP($C88,'Datos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8" s="141"/>
      <c r="F88" s="142"/>
      <c r="G88" s="111">
        <v>1</v>
      </c>
      <c r="H88" s="94">
        <v>44734</v>
      </c>
      <c r="I88" s="51" t="s">
        <v>339</v>
      </c>
      <c r="J88" s="61" t="s">
        <v>400</v>
      </c>
    </row>
    <row r="89" spans="1:10" s="14" customFormat="1" ht="120" customHeight="1" x14ac:dyDescent="0.2">
      <c r="A89" s="4" t="s">
        <v>7</v>
      </c>
      <c r="B89" s="12" t="s">
        <v>183</v>
      </c>
      <c r="C89" s="12" t="s">
        <v>174</v>
      </c>
      <c r="D89" s="140" t="str">
        <f>VLOOKUP($C89,'Datos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9" s="141"/>
      <c r="F89" s="142"/>
      <c r="G89" s="111">
        <v>1</v>
      </c>
      <c r="H89" s="94">
        <v>44733</v>
      </c>
      <c r="I89" s="51" t="s">
        <v>339</v>
      </c>
      <c r="J89" s="61" t="s">
        <v>401</v>
      </c>
    </row>
    <row r="90" spans="1:10" s="14" customFormat="1" ht="120" customHeight="1" x14ac:dyDescent="0.2">
      <c r="A90" s="4" t="s">
        <v>7</v>
      </c>
      <c r="B90" s="12" t="s">
        <v>183</v>
      </c>
      <c r="C90" s="12" t="s">
        <v>174</v>
      </c>
      <c r="D90" s="140" t="str">
        <f>VLOOKUP($C90,'Datos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0" s="141"/>
      <c r="F90" s="142"/>
      <c r="G90" s="111">
        <v>1</v>
      </c>
      <c r="H90" s="94">
        <v>44735</v>
      </c>
      <c r="I90" s="51" t="s">
        <v>339</v>
      </c>
      <c r="J90" s="61" t="s">
        <v>340</v>
      </c>
    </row>
    <row r="91" spans="1:10" s="14" customFormat="1" ht="120" customHeight="1" x14ac:dyDescent="0.2">
      <c r="A91" s="4" t="s">
        <v>7</v>
      </c>
      <c r="B91" s="12" t="s">
        <v>183</v>
      </c>
      <c r="C91" s="12" t="s">
        <v>174</v>
      </c>
      <c r="D91" s="140" t="str">
        <f>VLOOKUP($C91,'Datos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1" s="141"/>
      <c r="F91" s="142"/>
      <c r="G91" s="111">
        <v>1</v>
      </c>
      <c r="H91" s="94">
        <v>44734</v>
      </c>
      <c r="I91" s="51" t="s">
        <v>337</v>
      </c>
      <c r="J91" s="61" t="s">
        <v>402</v>
      </c>
    </row>
    <row r="92" spans="1:10" s="14" customFormat="1" ht="120" customHeight="1" x14ac:dyDescent="0.2">
      <c r="A92" s="4" t="s">
        <v>7</v>
      </c>
      <c r="B92" s="12" t="s">
        <v>183</v>
      </c>
      <c r="C92" s="12" t="s">
        <v>174</v>
      </c>
      <c r="D92" s="140" t="str">
        <f>VLOOKUP($C92,'Datos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2" s="141"/>
      <c r="F92" s="142"/>
      <c r="G92" s="111">
        <v>1</v>
      </c>
      <c r="H92" s="94">
        <v>44728</v>
      </c>
      <c r="I92" s="51" t="s">
        <v>337</v>
      </c>
      <c r="J92" s="61" t="s">
        <v>371</v>
      </c>
    </row>
    <row r="93" spans="1:10" s="14" customFormat="1" ht="120" customHeight="1" x14ac:dyDescent="0.2">
      <c r="A93" s="4" t="s">
        <v>7</v>
      </c>
      <c r="B93" s="12" t="s">
        <v>183</v>
      </c>
      <c r="C93" s="12" t="s">
        <v>174</v>
      </c>
      <c r="D93" s="140" t="str">
        <f>VLOOKUP($C93,'Datos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3" s="141"/>
      <c r="F93" s="142"/>
      <c r="G93" s="111">
        <v>1</v>
      </c>
      <c r="H93" s="94">
        <v>44733</v>
      </c>
      <c r="I93" s="51" t="s">
        <v>337</v>
      </c>
      <c r="J93" s="61" t="s">
        <v>403</v>
      </c>
    </row>
    <row r="94" spans="1:10" s="14" customFormat="1" ht="120" customHeight="1" x14ac:dyDescent="0.2">
      <c r="A94" s="4" t="s">
        <v>7</v>
      </c>
      <c r="B94" s="12" t="s">
        <v>183</v>
      </c>
      <c r="C94" s="12" t="s">
        <v>174</v>
      </c>
      <c r="D94" s="140" t="str">
        <f>VLOOKUP($C94,'Datos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4" s="141"/>
      <c r="F94" s="142"/>
      <c r="G94" s="111">
        <v>1</v>
      </c>
      <c r="H94" s="94">
        <v>44727</v>
      </c>
      <c r="I94" s="51" t="s">
        <v>337</v>
      </c>
      <c r="J94" s="61" t="s">
        <v>404</v>
      </c>
    </row>
    <row r="95" spans="1:10" s="14" customFormat="1" ht="120" customHeight="1" x14ac:dyDescent="0.2">
      <c r="A95" s="4" t="s">
        <v>7</v>
      </c>
      <c r="B95" s="12" t="s">
        <v>183</v>
      </c>
      <c r="C95" s="12" t="s">
        <v>174</v>
      </c>
      <c r="D95" s="140" t="str">
        <f>VLOOKUP($C95,'Datos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5" s="141"/>
      <c r="F95" s="142"/>
      <c r="G95" s="111">
        <v>1</v>
      </c>
      <c r="H95" s="94">
        <v>44741</v>
      </c>
      <c r="I95" s="51" t="s">
        <v>337</v>
      </c>
      <c r="J95" s="61" t="s">
        <v>405</v>
      </c>
    </row>
    <row r="96" spans="1:10" s="14" customFormat="1" ht="120" customHeight="1" x14ac:dyDescent="0.2">
      <c r="A96" s="4" t="s">
        <v>7</v>
      </c>
      <c r="B96" s="12" t="s">
        <v>183</v>
      </c>
      <c r="C96" s="12" t="s">
        <v>174</v>
      </c>
      <c r="D96" s="140" t="str">
        <f>VLOOKUP($C96,'Datos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6" s="141"/>
      <c r="F96" s="142"/>
      <c r="G96" s="111">
        <v>1</v>
      </c>
      <c r="H96" s="94">
        <v>44735</v>
      </c>
      <c r="I96" s="61" t="s">
        <v>337</v>
      </c>
      <c r="J96" s="61" t="s">
        <v>406</v>
      </c>
    </row>
    <row r="97" spans="1:10" s="14" customFormat="1" ht="120" customHeight="1" x14ac:dyDescent="0.2">
      <c r="A97" s="4" t="s">
        <v>7</v>
      </c>
      <c r="B97" s="12" t="s">
        <v>183</v>
      </c>
      <c r="C97" s="12" t="s">
        <v>174</v>
      </c>
      <c r="D97" s="140" t="str">
        <f>VLOOKUP($C97,'Datos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7" s="141"/>
      <c r="F97" s="142"/>
      <c r="G97" s="111">
        <v>1</v>
      </c>
      <c r="H97" s="94">
        <v>44740</v>
      </c>
      <c r="I97" s="51" t="s">
        <v>337</v>
      </c>
      <c r="J97" s="61" t="s">
        <v>341</v>
      </c>
    </row>
    <row r="98" spans="1:10" s="14" customFormat="1" ht="120" customHeight="1" x14ac:dyDescent="0.2">
      <c r="A98" s="4" t="s">
        <v>7</v>
      </c>
      <c r="B98" s="12" t="s">
        <v>183</v>
      </c>
      <c r="C98" s="12" t="s">
        <v>174</v>
      </c>
      <c r="D98" s="140" t="str">
        <f>VLOOKUP($C98,'Datos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8" s="141"/>
      <c r="F98" s="142"/>
      <c r="G98" s="111">
        <v>1</v>
      </c>
      <c r="H98" s="94">
        <v>44741</v>
      </c>
      <c r="I98" s="51" t="s">
        <v>337</v>
      </c>
      <c r="J98" s="61" t="s">
        <v>407</v>
      </c>
    </row>
    <row r="99" spans="1:10" s="14" customFormat="1" ht="120" customHeight="1" x14ac:dyDescent="0.2">
      <c r="A99" s="4" t="s">
        <v>7</v>
      </c>
      <c r="B99" s="12" t="s">
        <v>183</v>
      </c>
      <c r="C99" s="12" t="s">
        <v>174</v>
      </c>
      <c r="D99" s="140" t="str">
        <f>VLOOKUP($C99,'Datos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9" s="141"/>
      <c r="F99" s="142"/>
      <c r="G99" s="111">
        <v>1</v>
      </c>
      <c r="H99" s="94">
        <v>44736</v>
      </c>
      <c r="I99" s="51" t="s">
        <v>339</v>
      </c>
      <c r="J99" s="61" t="s">
        <v>408</v>
      </c>
    </row>
    <row r="100" spans="1:10" s="14" customFormat="1" ht="120" customHeight="1" x14ac:dyDescent="0.2">
      <c r="A100" s="4" t="s">
        <v>7</v>
      </c>
      <c r="B100" s="12" t="s">
        <v>183</v>
      </c>
      <c r="C100" s="12" t="s">
        <v>174</v>
      </c>
      <c r="D100" s="140" t="str">
        <f>VLOOKUP($C100,'Datos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0" s="141"/>
      <c r="F100" s="142"/>
      <c r="G100" s="111">
        <v>1</v>
      </c>
      <c r="H100" s="94">
        <v>44729</v>
      </c>
      <c r="I100" s="51" t="s">
        <v>305</v>
      </c>
      <c r="J100" s="61" t="s">
        <v>425</v>
      </c>
    </row>
    <row r="101" spans="1:10" s="14" customFormat="1" ht="120" customHeight="1" x14ac:dyDescent="0.2">
      <c r="A101" s="4" t="s">
        <v>7</v>
      </c>
      <c r="B101" s="12" t="s">
        <v>183</v>
      </c>
      <c r="C101" s="12" t="s">
        <v>174</v>
      </c>
      <c r="D101" s="140" t="str">
        <f>VLOOKUP($C101,'Datos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1" s="141"/>
      <c r="F101" s="142"/>
      <c r="G101" s="111">
        <v>1</v>
      </c>
      <c r="H101" s="94">
        <v>44742</v>
      </c>
      <c r="I101" s="51" t="s">
        <v>318</v>
      </c>
      <c r="J101" s="61" t="s">
        <v>428</v>
      </c>
    </row>
    <row r="102" spans="1:10" s="14" customFormat="1" ht="120" customHeight="1" x14ac:dyDescent="0.2">
      <c r="A102" s="4" t="s">
        <v>7</v>
      </c>
      <c r="B102" s="12" t="s">
        <v>183</v>
      </c>
      <c r="C102" s="12" t="s">
        <v>174</v>
      </c>
      <c r="D102" s="140" t="str">
        <f>VLOOKUP($C102,'Datos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2" s="141"/>
      <c r="F102" s="142"/>
      <c r="G102" s="111">
        <v>1</v>
      </c>
      <c r="H102" s="94">
        <v>44742</v>
      </c>
      <c r="I102" s="61" t="s">
        <v>329</v>
      </c>
      <c r="J102" s="61" t="s">
        <v>409</v>
      </c>
    </row>
    <row r="103" spans="1:10" s="14" customFormat="1" ht="120" customHeight="1" x14ac:dyDescent="0.2">
      <c r="A103" s="4" t="s">
        <v>7</v>
      </c>
      <c r="B103" s="12" t="s">
        <v>183</v>
      </c>
      <c r="C103" s="12" t="s">
        <v>174</v>
      </c>
      <c r="D103" s="140" t="str">
        <f>VLOOKUP($C103,'Datos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3" s="141"/>
      <c r="F103" s="142"/>
      <c r="G103" s="111">
        <v>1</v>
      </c>
      <c r="H103" s="94">
        <v>44734</v>
      </c>
      <c r="I103" s="51" t="s">
        <v>310</v>
      </c>
      <c r="J103" s="61" t="s">
        <v>410</v>
      </c>
    </row>
    <row r="104" spans="1:10" s="14" customFormat="1" ht="120" customHeight="1" x14ac:dyDescent="0.2">
      <c r="A104" s="4" t="s">
        <v>7</v>
      </c>
      <c r="B104" s="12" t="s">
        <v>183</v>
      </c>
      <c r="C104" s="12" t="s">
        <v>174</v>
      </c>
      <c r="D104" s="140" t="str">
        <f>VLOOKUP($C104,'Datos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4" s="141"/>
      <c r="F104" s="142"/>
      <c r="G104" s="111">
        <v>1</v>
      </c>
      <c r="H104" s="94">
        <v>44739</v>
      </c>
      <c r="I104" s="51" t="s">
        <v>310</v>
      </c>
      <c r="J104" s="61" t="s">
        <v>411</v>
      </c>
    </row>
    <row r="105" spans="1:10" s="14" customFormat="1" ht="120" customHeight="1" x14ac:dyDescent="0.2">
      <c r="A105" s="4" t="s">
        <v>7</v>
      </c>
      <c r="B105" s="12" t="s">
        <v>183</v>
      </c>
      <c r="C105" s="12" t="s">
        <v>174</v>
      </c>
      <c r="D105" s="140" t="str">
        <f>VLOOKUP($C105,'Datos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5" s="141"/>
      <c r="F105" s="142"/>
      <c r="G105" s="111">
        <v>1</v>
      </c>
      <c r="H105" s="94">
        <v>44734</v>
      </c>
      <c r="I105" s="51" t="s">
        <v>310</v>
      </c>
      <c r="J105" s="61" t="s">
        <v>412</v>
      </c>
    </row>
    <row r="106" spans="1:10" s="14" customFormat="1" ht="120" customHeight="1" x14ac:dyDescent="0.2">
      <c r="A106" s="4" t="s">
        <v>7</v>
      </c>
      <c r="B106" s="12" t="s">
        <v>183</v>
      </c>
      <c r="C106" s="12" t="s">
        <v>174</v>
      </c>
      <c r="D106" s="140" t="str">
        <f>VLOOKUP($C106,'Datos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6" s="141"/>
      <c r="F106" s="142"/>
      <c r="G106" s="111">
        <v>1</v>
      </c>
      <c r="H106" s="94">
        <v>44729</v>
      </c>
      <c r="I106" s="51" t="s">
        <v>307</v>
      </c>
      <c r="J106" s="61" t="s">
        <v>413</v>
      </c>
    </row>
    <row r="107" spans="1:10" s="14" customFormat="1" ht="120" customHeight="1" x14ac:dyDescent="0.2">
      <c r="A107" s="4" t="s">
        <v>7</v>
      </c>
      <c r="B107" s="12" t="s">
        <v>183</v>
      </c>
      <c r="C107" s="12" t="s">
        <v>174</v>
      </c>
      <c r="D107" s="140" t="str">
        <f>VLOOKUP($C107,'Datos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7" s="141"/>
      <c r="F107" s="142"/>
      <c r="G107" s="111">
        <v>1</v>
      </c>
      <c r="H107" s="94">
        <v>44729</v>
      </c>
      <c r="I107" s="51" t="s">
        <v>318</v>
      </c>
      <c r="J107" s="61" t="s">
        <v>414</v>
      </c>
    </row>
    <row r="108" spans="1:10" s="14" customFormat="1" ht="120" customHeight="1" x14ac:dyDescent="0.2">
      <c r="A108" s="4" t="s">
        <v>7</v>
      </c>
      <c r="B108" s="12" t="s">
        <v>183</v>
      </c>
      <c r="C108" s="12" t="s">
        <v>174</v>
      </c>
      <c r="D108" s="140" t="str">
        <f>VLOOKUP($C108,'Datos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8" s="141"/>
      <c r="F108" s="142"/>
      <c r="G108" s="111">
        <v>1</v>
      </c>
      <c r="H108" s="94">
        <v>44728</v>
      </c>
      <c r="I108" s="51" t="s">
        <v>307</v>
      </c>
      <c r="J108" s="61" t="s">
        <v>415</v>
      </c>
    </row>
    <row r="109" spans="1:10" s="14" customFormat="1" ht="120" customHeight="1" x14ac:dyDescent="0.2">
      <c r="A109" s="4" t="s">
        <v>7</v>
      </c>
      <c r="B109" s="12" t="s">
        <v>183</v>
      </c>
      <c r="C109" s="12" t="s">
        <v>174</v>
      </c>
      <c r="D109" s="140" t="str">
        <f>VLOOKUP($C109,'Datos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9" s="141"/>
      <c r="F109" s="142"/>
      <c r="G109" s="111">
        <v>1</v>
      </c>
      <c r="H109" s="94">
        <v>44733</v>
      </c>
      <c r="I109" s="51" t="s">
        <v>386</v>
      </c>
      <c r="J109" s="61" t="s">
        <v>416</v>
      </c>
    </row>
    <row r="110" spans="1:10" s="14" customFormat="1" ht="120" customHeight="1" x14ac:dyDescent="0.2">
      <c r="A110" s="4" t="s">
        <v>7</v>
      </c>
      <c r="B110" s="12" t="s">
        <v>183</v>
      </c>
      <c r="C110" s="12" t="s">
        <v>174</v>
      </c>
      <c r="D110" s="140" t="str">
        <f>VLOOKUP($C110,'Datos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0" s="141"/>
      <c r="F110" s="142"/>
      <c r="G110" s="111">
        <v>1</v>
      </c>
      <c r="H110" s="94">
        <v>44734</v>
      </c>
      <c r="I110" s="51" t="s">
        <v>339</v>
      </c>
      <c r="J110" s="61" t="s">
        <v>340</v>
      </c>
    </row>
    <row r="111" spans="1:10" s="14" customFormat="1" ht="120" customHeight="1" x14ac:dyDescent="0.2">
      <c r="A111" s="4" t="s">
        <v>7</v>
      </c>
      <c r="B111" s="12" t="s">
        <v>183</v>
      </c>
      <c r="C111" s="12" t="s">
        <v>174</v>
      </c>
      <c r="D111" s="140" t="str">
        <f>VLOOKUP($C111,'Datos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1" s="141"/>
      <c r="F111" s="142"/>
      <c r="G111" s="111">
        <v>1</v>
      </c>
      <c r="H111" s="94">
        <v>44735</v>
      </c>
      <c r="I111" s="51" t="s">
        <v>307</v>
      </c>
      <c r="J111" s="61" t="s">
        <v>417</v>
      </c>
    </row>
    <row r="112" spans="1:10" s="14" customFormat="1" ht="120" customHeight="1" x14ac:dyDescent="0.2">
      <c r="A112" s="4" t="s">
        <v>7</v>
      </c>
      <c r="B112" s="12" t="s">
        <v>183</v>
      </c>
      <c r="C112" s="12" t="s">
        <v>174</v>
      </c>
      <c r="D112" s="140" t="str">
        <f>VLOOKUP($C112,'Datos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2" s="141"/>
      <c r="F112" s="142"/>
      <c r="G112" s="111">
        <v>1</v>
      </c>
      <c r="H112" s="94">
        <v>44734</v>
      </c>
      <c r="I112" s="51" t="s">
        <v>383</v>
      </c>
      <c r="J112" s="61" t="s">
        <v>418</v>
      </c>
    </row>
    <row r="113" spans="1:10" s="14" customFormat="1" ht="120" customHeight="1" x14ac:dyDescent="0.2">
      <c r="A113" s="4" t="s">
        <v>7</v>
      </c>
      <c r="B113" s="12" t="s">
        <v>183</v>
      </c>
      <c r="C113" s="12" t="s">
        <v>174</v>
      </c>
      <c r="D113" s="140" t="str">
        <f>VLOOKUP($C113,'Datos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3" s="141"/>
      <c r="F113" s="142"/>
      <c r="G113" s="111">
        <v>1</v>
      </c>
      <c r="H113" s="94">
        <v>44733</v>
      </c>
      <c r="I113" s="51" t="s">
        <v>303</v>
      </c>
      <c r="J113" s="61" t="s">
        <v>353</v>
      </c>
    </row>
    <row r="114" spans="1:10" s="14" customFormat="1" ht="120" customHeight="1" x14ac:dyDescent="0.2">
      <c r="A114" s="4" t="s">
        <v>7</v>
      </c>
      <c r="B114" s="12" t="s">
        <v>183</v>
      </c>
      <c r="C114" s="12" t="s">
        <v>174</v>
      </c>
      <c r="D114" s="140" t="str">
        <f>VLOOKUP($C114,'Datos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4" s="141"/>
      <c r="F114" s="142"/>
      <c r="G114" s="111">
        <v>1</v>
      </c>
      <c r="H114" s="94">
        <v>44735</v>
      </c>
      <c r="I114" s="51" t="s">
        <v>339</v>
      </c>
      <c r="J114" s="61" t="s">
        <v>340</v>
      </c>
    </row>
    <row r="115" spans="1:10" s="14" customFormat="1" ht="120" customHeight="1" x14ac:dyDescent="0.2">
      <c r="A115" s="4" t="s">
        <v>7</v>
      </c>
      <c r="B115" s="12" t="s">
        <v>183</v>
      </c>
      <c r="C115" s="12" t="s">
        <v>174</v>
      </c>
      <c r="D115" s="140" t="str">
        <f>VLOOKUP($C115,'Datos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5" s="141"/>
      <c r="F115" s="142"/>
      <c r="G115" s="111">
        <v>1</v>
      </c>
      <c r="H115" s="94">
        <v>44734</v>
      </c>
      <c r="I115" s="51" t="s">
        <v>335</v>
      </c>
      <c r="J115" s="61" t="s">
        <v>419</v>
      </c>
    </row>
    <row r="116" spans="1:10" s="14" customFormat="1" ht="120" customHeight="1" x14ac:dyDescent="0.2">
      <c r="A116" s="4" t="s">
        <v>7</v>
      </c>
      <c r="B116" s="12" t="s">
        <v>183</v>
      </c>
      <c r="C116" s="12" t="s">
        <v>174</v>
      </c>
      <c r="D116" s="140" t="str">
        <f>VLOOKUP($C116,'Datos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6" s="141"/>
      <c r="F116" s="142"/>
      <c r="G116" s="111">
        <v>1</v>
      </c>
      <c r="H116" s="94">
        <v>44728</v>
      </c>
      <c r="I116" s="51" t="s">
        <v>305</v>
      </c>
      <c r="J116" s="61" t="s">
        <v>420</v>
      </c>
    </row>
    <row r="117" spans="1:10" s="14" customFormat="1" ht="39.950000000000003" customHeight="1" x14ac:dyDescent="0.2">
      <c r="A117" s="4"/>
      <c r="B117" s="12"/>
      <c r="C117" s="12"/>
      <c r="D117" s="140" t="e">
        <f>VLOOKUP($C117,'Datos 2'!$C$5:$I$53,2,FALSE)</f>
        <v>#N/A</v>
      </c>
      <c r="E117" s="141"/>
      <c r="F117" s="142"/>
      <c r="G117" s="56"/>
      <c r="H117" s="5"/>
      <c r="I117" s="4"/>
      <c r="J117" s="54"/>
    </row>
    <row r="118" spans="1:10" s="14" customFormat="1" ht="39.950000000000003" customHeight="1" x14ac:dyDescent="0.2">
      <c r="A118" s="4"/>
      <c r="B118" s="12"/>
      <c r="C118" s="12"/>
      <c r="D118" s="140" t="e">
        <f>VLOOKUP($C118,'Datos 2'!$C$5:$I$53,2,FALSE)</f>
        <v>#N/A</v>
      </c>
      <c r="E118" s="141"/>
      <c r="F118" s="142"/>
      <c r="G118" s="56"/>
      <c r="H118" s="5"/>
      <c r="I118" s="4"/>
      <c r="J118" s="54"/>
    </row>
    <row r="119" spans="1:10" s="14" customFormat="1" ht="39.950000000000003" customHeight="1" x14ac:dyDescent="0.2">
      <c r="A119" s="4"/>
      <c r="B119" s="12"/>
      <c r="C119" s="12"/>
      <c r="D119" s="140" t="e">
        <f>VLOOKUP($C119,'Datos 2'!$C$5:$I$53,2,FALSE)</f>
        <v>#N/A</v>
      </c>
      <c r="E119" s="141"/>
      <c r="F119" s="142"/>
      <c r="G119" s="56"/>
      <c r="H119" s="5"/>
      <c r="I119" s="4"/>
      <c r="J119" s="54"/>
    </row>
    <row r="120" spans="1:10" s="14" customFormat="1" ht="39.950000000000003" customHeight="1" x14ac:dyDescent="0.2">
      <c r="A120" s="4"/>
      <c r="B120" s="12"/>
      <c r="C120" s="12"/>
      <c r="D120" s="140" t="e">
        <f>VLOOKUP($C120,'Datos 2'!$C$5:$I$53,2,FALSE)</f>
        <v>#N/A</v>
      </c>
      <c r="E120" s="141"/>
      <c r="F120" s="142"/>
      <c r="G120" s="56"/>
      <c r="H120" s="5"/>
      <c r="I120" s="4"/>
      <c r="J120" s="54"/>
    </row>
    <row r="121" spans="1:10" s="14" customFormat="1" ht="39.950000000000003" customHeight="1" x14ac:dyDescent="0.2">
      <c r="A121" s="4"/>
      <c r="B121" s="12"/>
      <c r="C121" s="12"/>
      <c r="D121" s="140" t="e">
        <f>VLOOKUP($C121,'Datos 2'!$C$5:$I$53,2,FALSE)</f>
        <v>#N/A</v>
      </c>
      <c r="E121" s="141"/>
      <c r="F121" s="142"/>
      <c r="G121" s="56"/>
      <c r="H121" s="5"/>
      <c r="I121" s="4"/>
      <c r="J121" s="54"/>
    </row>
    <row r="122" spans="1:10" s="14" customFormat="1" ht="39.950000000000003" customHeight="1" x14ac:dyDescent="0.2">
      <c r="A122" s="4"/>
      <c r="B122" s="12"/>
      <c r="C122" s="12"/>
      <c r="D122" s="140" t="e">
        <f>VLOOKUP($C122,'Datos 2'!$C$5:$I$53,2,FALSE)</f>
        <v>#N/A</v>
      </c>
      <c r="E122" s="141"/>
      <c r="F122" s="142"/>
      <c r="G122" s="56"/>
      <c r="H122" s="5"/>
      <c r="I122" s="4"/>
      <c r="J122" s="54"/>
    </row>
    <row r="123" spans="1:10" s="14" customFormat="1" ht="39.950000000000003" customHeight="1" x14ac:dyDescent="0.2">
      <c r="A123" s="4"/>
      <c r="B123" s="12"/>
      <c r="C123" s="12"/>
      <c r="D123" s="140" t="e">
        <f>VLOOKUP($C123,'Datos 2'!$C$5:$I$53,2,FALSE)</f>
        <v>#N/A</v>
      </c>
      <c r="E123" s="141"/>
      <c r="F123" s="142"/>
      <c r="G123" s="56"/>
      <c r="H123" s="5"/>
      <c r="I123" s="4"/>
      <c r="J123" s="54"/>
    </row>
    <row r="124" spans="1:10" s="14" customFormat="1" ht="39.950000000000003" customHeight="1" x14ac:dyDescent="0.2">
      <c r="A124" s="4"/>
      <c r="B124" s="12"/>
      <c r="C124" s="12"/>
      <c r="D124" s="140" t="e">
        <f>VLOOKUP($C124,'Datos 2'!$C$5:$I$53,2,FALSE)</f>
        <v>#N/A</v>
      </c>
      <c r="E124" s="141"/>
      <c r="F124" s="142"/>
      <c r="G124" s="56"/>
      <c r="H124" s="5"/>
      <c r="I124" s="4"/>
      <c r="J124" s="54"/>
    </row>
    <row r="125" spans="1:10" s="14" customFormat="1" ht="39.950000000000003" customHeight="1" x14ac:dyDescent="0.2">
      <c r="A125" s="4"/>
      <c r="B125" s="12"/>
      <c r="C125" s="12"/>
      <c r="D125" s="140" t="e">
        <f>VLOOKUP($C125,'Datos 2'!$C$5:$I$53,2,FALSE)</f>
        <v>#N/A</v>
      </c>
      <c r="E125" s="141"/>
      <c r="F125" s="142"/>
      <c r="G125" s="38"/>
      <c r="H125" s="5"/>
      <c r="I125" s="4"/>
      <c r="J125" s="54"/>
    </row>
    <row r="126" spans="1:10" s="14" customFormat="1" ht="39.950000000000003" customHeight="1" x14ac:dyDescent="0.2">
      <c r="A126" s="4"/>
      <c r="B126" s="12"/>
      <c r="C126" s="12"/>
      <c r="D126" s="140" t="e">
        <f>VLOOKUP($C126,'Datos 2'!$C$5:$I$53,2,FALSE)</f>
        <v>#N/A</v>
      </c>
      <c r="E126" s="141"/>
      <c r="F126" s="142"/>
      <c r="G126" s="38"/>
      <c r="H126" s="5"/>
      <c r="I126" s="4"/>
      <c r="J126" s="54"/>
    </row>
    <row r="127" spans="1:10" s="14" customFormat="1" ht="39.950000000000003" customHeight="1" x14ac:dyDescent="0.2">
      <c r="A127" s="4"/>
      <c r="B127" s="12"/>
      <c r="C127" s="12"/>
      <c r="D127" s="140" t="e">
        <f>VLOOKUP($C127,'Datos 2'!$C$5:$I$53,2,FALSE)</f>
        <v>#N/A</v>
      </c>
      <c r="E127" s="141"/>
      <c r="F127" s="142"/>
      <c r="G127" s="38"/>
      <c r="H127" s="5"/>
      <c r="I127" s="4"/>
      <c r="J127" s="54"/>
    </row>
    <row r="128" spans="1:10" s="14" customFormat="1" ht="39.950000000000003" customHeight="1" x14ac:dyDescent="0.2">
      <c r="A128" s="4"/>
      <c r="B128" s="12"/>
      <c r="C128" s="12"/>
      <c r="D128" s="140" t="e">
        <f>VLOOKUP($C128,'Datos 2'!$C$5:$I$53,2,FALSE)</f>
        <v>#N/A</v>
      </c>
      <c r="E128" s="141"/>
      <c r="F128" s="142"/>
      <c r="G128" s="60"/>
      <c r="H128" s="5"/>
      <c r="I128" s="61"/>
      <c r="J128" s="61"/>
    </row>
    <row r="129" spans="1:10" s="14" customFormat="1" ht="39.950000000000003" customHeight="1" x14ac:dyDescent="0.2">
      <c r="A129" s="4"/>
      <c r="B129" s="12"/>
      <c r="C129" s="12"/>
      <c r="D129" s="140" t="e">
        <f>VLOOKUP($C129,'Datos 2'!$C$5:$I$53,2,FALSE)</f>
        <v>#N/A</v>
      </c>
      <c r="E129" s="141"/>
      <c r="F129" s="142"/>
      <c r="G129" s="38"/>
      <c r="H129" s="5"/>
      <c r="I129" s="4"/>
      <c r="J129" s="54"/>
    </row>
    <row r="130" spans="1:10" s="14" customFormat="1" ht="39.950000000000003" customHeight="1" x14ac:dyDescent="0.2">
      <c r="A130" s="4"/>
      <c r="B130" s="12"/>
      <c r="C130" s="12"/>
      <c r="D130" s="140" t="e">
        <f>VLOOKUP($C130,'Datos 2'!$C$5:$I$53,2,FALSE)</f>
        <v>#N/A</v>
      </c>
      <c r="E130" s="141"/>
      <c r="F130" s="142"/>
      <c r="G130" s="38"/>
      <c r="H130" s="5"/>
      <c r="I130" s="4"/>
      <c r="J130" s="54"/>
    </row>
    <row r="131" spans="1:10" s="14" customFormat="1" ht="39.950000000000003" customHeight="1" x14ac:dyDescent="0.2">
      <c r="A131" s="4"/>
      <c r="B131" s="12"/>
      <c r="C131" s="12"/>
      <c r="D131" s="140" t="e">
        <f>VLOOKUP($C131,'Datos 2'!$C$5:$I$53,2,FALSE)</f>
        <v>#N/A</v>
      </c>
      <c r="E131" s="141"/>
      <c r="F131" s="142"/>
      <c r="G131" s="38"/>
      <c r="H131" s="5"/>
      <c r="I131" s="4"/>
      <c r="J131" s="54"/>
    </row>
    <row r="132" spans="1:10" s="14" customFormat="1" ht="39.950000000000003" customHeight="1" x14ac:dyDescent="0.2">
      <c r="A132" s="4"/>
      <c r="B132" s="12"/>
      <c r="C132" s="12"/>
      <c r="D132" s="140" t="e">
        <f>VLOOKUP($C132,'Datos 2'!$C$5:$I$53,2,FALSE)</f>
        <v>#N/A</v>
      </c>
      <c r="E132" s="141"/>
      <c r="F132" s="142"/>
      <c r="G132" s="38"/>
      <c r="H132" s="5"/>
      <c r="I132" s="4"/>
      <c r="J132" s="54"/>
    </row>
    <row r="133" spans="1:10" s="14" customFormat="1" ht="39.950000000000003" customHeight="1" x14ac:dyDescent="0.2">
      <c r="A133" s="4"/>
      <c r="B133" s="12"/>
      <c r="C133" s="12"/>
      <c r="D133" s="140" t="e">
        <f>VLOOKUP($C133,'Datos 2'!$C$5:$I$53,2,FALSE)</f>
        <v>#N/A</v>
      </c>
      <c r="E133" s="141"/>
      <c r="F133" s="142"/>
      <c r="G133" s="38"/>
      <c r="H133" s="5"/>
      <c r="I133" s="4"/>
      <c r="J133" s="54"/>
    </row>
  </sheetData>
  <sheetProtection algorithmName="SHA-512" hashValue="kZ+lkoH1chtz2dv93mpdUBv+PL8opn+o4SedGmib7veHqS/hsauXVO5r+QJFSz8UIzUq2XZGqj08uFUnfLbnBA==" saltValue="UFeUKPUS9D1dc4oLLtNaPw==" spinCount="100000" sheet="1" formatColumns="0" formatRows="0" insertRows="0" autoFilter="0"/>
  <autoFilter ref="A5:J133" xr:uid="{00000000-0001-0000-0200-000000000000}">
    <filterColumn colId="3" showButton="0"/>
    <filterColumn colId="4" showButton="0"/>
  </autoFilter>
  <mergeCells count="140">
    <mergeCell ref="A51:A52"/>
    <mergeCell ref="B51:B52"/>
    <mergeCell ref="C51:C52"/>
    <mergeCell ref="D51:F52"/>
    <mergeCell ref="G51:G52"/>
    <mergeCell ref="H51:H52"/>
    <mergeCell ref="I51:I52"/>
    <mergeCell ref="J51:J52"/>
    <mergeCell ref="G4:J4"/>
    <mergeCell ref="D33:F33"/>
    <mergeCell ref="D32:F32"/>
    <mergeCell ref="D38:F38"/>
    <mergeCell ref="D39:F39"/>
    <mergeCell ref="D40:F40"/>
    <mergeCell ref="D41:F41"/>
    <mergeCell ref="D42:F42"/>
    <mergeCell ref="D18:F18"/>
    <mergeCell ref="D19:F19"/>
    <mergeCell ref="D20:F20"/>
    <mergeCell ref="D15:F15"/>
    <mergeCell ref="D16:F16"/>
    <mergeCell ref="D17:F17"/>
    <mergeCell ref="D37:F37"/>
    <mergeCell ref="D34:F34"/>
    <mergeCell ref="A1:A2"/>
    <mergeCell ref="D13:F13"/>
    <mergeCell ref="D8:F8"/>
    <mergeCell ref="D9:F9"/>
    <mergeCell ref="D10:F10"/>
    <mergeCell ref="D11:F11"/>
    <mergeCell ref="B1:I1"/>
    <mergeCell ref="B2:I2"/>
    <mergeCell ref="D31:F31"/>
    <mergeCell ref="D27:F27"/>
    <mergeCell ref="D28:F28"/>
    <mergeCell ref="D29:F29"/>
    <mergeCell ref="D24:F24"/>
    <mergeCell ref="D23:F23"/>
    <mergeCell ref="D25:F25"/>
    <mergeCell ref="D26:F26"/>
    <mergeCell ref="D21:F21"/>
    <mergeCell ref="D22:F22"/>
    <mergeCell ref="A4:F4"/>
    <mergeCell ref="D5:F5"/>
    <mergeCell ref="D14:F14"/>
    <mergeCell ref="D6:F6"/>
    <mergeCell ref="D7:F7"/>
    <mergeCell ref="D12:F12"/>
    <mergeCell ref="D35:F35"/>
    <mergeCell ref="D36:F36"/>
    <mergeCell ref="D30:F30"/>
    <mergeCell ref="D48:F48"/>
    <mergeCell ref="D49:F49"/>
    <mergeCell ref="D50:F50"/>
    <mergeCell ref="D43:F43"/>
    <mergeCell ref="D44:F44"/>
    <mergeCell ref="D45:F45"/>
    <mergeCell ref="D46:F46"/>
    <mergeCell ref="D47:F47"/>
    <mergeCell ref="D58:F58"/>
    <mergeCell ref="D59:F59"/>
    <mergeCell ref="D60:F60"/>
    <mergeCell ref="D61:F61"/>
    <mergeCell ref="D62:F62"/>
    <mergeCell ref="D53:F53"/>
    <mergeCell ref="D54:F54"/>
    <mergeCell ref="D55:F55"/>
    <mergeCell ref="D56:F56"/>
    <mergeCell ref="D57:F57"/>
    <mergeCell ref="D68:F68"/>
    <mergeCell ref="D69:F69"/>
    <mergeCell ref="D70:F70"/>
    <mergeCell ref="D71:F71"/>
    <mergeCell ref="D72:F72"/>
    <mergeCell ref="D63:F63"/>
    <mergeCell ref="D64:F64"/>
    <mergeCell ref="D65:F65"/>
    <mergeCell ref="D66:F66"/>
    <mergeCell ref="D67:F67"/>
    <mergeCell ref="D78:F78"/>
    <mergeCell ref="D79:F79"/>
    <mergeCell ref="D80:F80"/>
    <mergeCell ref="D81:F81"/>
    <mergeCell ref="D82:F82"/>
    <mergeCell ref="D73:F73"/>
    <mergeCell ref="D74:F74"/>
    <mergeCell ref="D75:F75"/>
    <mergeCell ref="D76:F76"/>
    <mergeCell ref="D77:F77"/>
    <mergeCell ref="D88:F88"/>
    <mergeCell ref="D89:F89"/>
    <mergeCell ref="D90:F90"/>
    <mergeCell ref="D91:F91"/>
    <mergeCell ref="D92:F92"/>
    <mergeCell ref="D83:F83"/>
    <mergeCell ref="D84:F84"/>
    <mergeCell ref="D85:F85"/>
    <mergeCell ref="D86:F86"/>
    <mergeCell ref="D87:F87"/>
    <mergeCell ref="D98:F98"/>
    <mergeCell ref="D99:F99"/>
    <mergeCell ref="D100:F100"/>
    <mergeCell ref="D101:F101"/>
    <mergeCell ref="D102:F102"/>
    <mergeCell ref="D93:F93"/>
    <mergeCell ref="D94:F94"/>
    <mergeCell ref="D95:F95"/>
    <mergeCell ref="D96:F96"/>
    <mergeCell ref="D97:F97"/>
    <mergeCell ref="D108:F108"/>
    <mergeCell ref="D109:F109"/>
    <mergeCell ref="D110:F110"/>
    <mergeCell ref="D111:F111"/>
    <mergeCell ref="D112:F112"/>
    <mergeCell ref="D103:F103"/>
    <mergeCell ref="D104:F104"/>
    <mergeCell ref="D105:F105"/>
    <mergeCell ref="D106:F106"/>
    <mergeCell ref="D107:F107"/>
    <mergeCell ref="D118:F118"/>
    <mergeCell ref="D119:F119"/>
    <mergeCell ref="D120:F120"/>
    <mergeCell ref="D121:F121"/>
    <mergeCell ref="D122:F122"/>
    <mergeCell ref="D113:F113"/>
    <mergeCell ref="D114:F114"/>
    <mergeCell ref="D115:F115"/>
    <mergeCell ref="D116:F116"/>
    <mergeCell ref="D117:F117"/>
    <mergeCell ref="D133:F133"/>
    <mergeCell ref="D128:F128"/>
    <mergeCell ref="D129:F129"/>
    <mergeCell ref="D130:F130"/>
    <mergeCell ref="D131:F131"/>
    <mergeCell ref="D132:F132"/>
    <mergeCell ref="D123:F123"/>
    <mergeCell ref="D124:F124"/>
    <mergeCell ref="D125:F125"/>
    <mergeCell ref="D126:F126"/>
    <mergeCell ref="D127:F127"/>
  </mergeCells>
  <conditionalFormatting sqref="H7:I20 G6:I6 H32:I32 D6:D37 G7:G44">
    <cfRule type="containsErrors" dxfId="43" priority="30">
      <formula>ISERROR(D6)</formula>
    </cfRule>
  </conditionalFormatting>
  <conditionalFormatting sqref="H21:I37">
    <cfRule type="containsErrors" dxfId="42" priority="23">
      <formula>ISERROR(H21)</formula>
    </cfRule>
  </conditionalFormatting>
  <conditionalFormatting sqref="J32">
    <cfRule type="containsErrors" dxfId="41" priority="20">
      <formula>ISERROR(J32)</formula>
    </cfRule>
  </conditionalFormatting>
  <conditionalFormatting sqref="J6:J37">
    <cfRule type="containsErrors" dxfId="40" priority="19">
      <formula>ISERROR(J6)</formula>
    </cfRule>
  </conditionalFormatting>
  <conditionalFormatting sqref="H38:I51 H64:I64 D38:D51 D53:D69">
    <cfRule type="containsErrors" dxfId="39" priority="15">
      <formula>ISERROR(D38)</formula>
    </cfRule>
  </conditionalFormatting>
  <conditionalFormatting sqref="H53:I69">
    <cfRule type="containsErrors" dxfId="38" priority="14">
      <formula>ISERROR(H53)</formula>
    </cfRule>
  </conditionalFormatting>
  <conditionalFormatting sqref="J64">
    <cfRule type="containsErrors" dxfId="37" priority="13">
      <formula>ISERROR(J64)</formula>
    </cfRule>
  </conditionalFormatting>
  <conditionalFormatting sqref="J38:J51 J53:J69">
    <cfRule type="containsErrors" dxfId="36" priority="12">
      <formula>ISERROR(J38)</formula>
    </cfRule>
  </conditionalFormatting>
  <conditionalFormatting sqref="G45:G51 G53:G116">
    <cfRule type="containsErrors" dxfId="35" priority="11">
      <formula>ISERROR(G45)</formula>
    </cfRule>
  </conditionalFormatting>
  <conditionalFormatting sqref="H70:I84 H96:I96 D70:D101">
    <cfRule type="containsErrors" dxfId="34" priority="10">
      <formula>ISERROR(D70)</formula>
    </cfRule>
  </conditionalFormatting>
  <conditionalFormatting sqref="H85:I101">
    <cfRule type="containsErrors" dxfId="33" priority="9">
      <formula>ISERROR(H85)</formula>
    </cfRule>
  </conditionalFormatting>
  <conditionalFormatting sqref="J96">
    <cfRule type="containsErrors" dxfId="32" priority="8">
      <formula>ISERROR(J96)</formula>
    </cfRule>
  </conditionalFormatting>
  <conditionalFormatting sqref="J70:J101">
    <cfRule type="containsErrors" dxfId="31" priority="7">
      <formula>ISERROR(J70)</formula>
    </cfRule>
  </conditionalFormatting>
  <conditionalFormatting sqref="H102:I116 G128:I128 D102:D133">
    <cfRule type="containsErrors" dxfId="30" priority="5">
      <formula>ISERROR(D102)</formula>
    </cfRule>
  </conditionalFormatting>
  <conditionalFormatting sqref="G125:I133 H117:I124">
    <cfRule type="containsErrors" dxfId="29" priority="4">
      <formula>ISERROR(G117)</formula>
    </cfRule>
  </conditionalFormatting>
  <conditionalFormatting sqref="J128">
    <cfRule type="containsErrors" dxfId="28" priority="3">
      <formula>ISERROR(J128)</formula>
    </cfRule>
  </conditionalFormatting>
  <conditionalFormatting sqref="J102:J133">
    <cfRule type="containsErrors" dxfId="27" priority="2">
      <formula>ISERROR(J102)</formula>
    </cfRule>
  </conditionalFormatting>
  <conditionalFormatting sqref="G117:G124">
    <cfRule type="containsErrors" dxfId="26" priority="1">
      <formula>ISERROR(G117)</formula>
    </cfRule>
  </conditionalFormatting>
  <dataValidations count="3">
    <dataValidation type="list" allowBlank="1" showInputMessage="1" showErrorMessage="1" errorTitle="¡Atención!" error="Por favor selecione la Dependencia de la lista desplegable." sqref="A6:A51 A53:A133" xr:uid="{00000000-0002-0000-0200-000000000000}">
      <formula1>Dependencias</formula1>
    </dataValidation>
    <dataValidation type="list" allowBlank="1" showInputMessage="1" showErrorMessage="1" errorTitle="¡Atención!" error="Por favor seleccione el GIT de la lista desplegable." sqref="B6:B51 B53:B133"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51 C53:C133"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8" sqref="D8:E8"/>
    </sheetView>
  </sheetViews>
  <sheetFormatPr baseColWidth="10" defaultColWidth="20.7109375" defaultRowHeight="14.25" x14ac:dyDescent="0.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72" t="s">
        <v>219</v>
      </c>
      <c r="C2" s="172"/>
      <c r="D2" s="172"/>
      <c r="E2" s="172"/>
      <c r="F2" s="172"/>
      <c r="G2" s="172"/>
    </row>
    <row r="3" spans="2:12" ht="33" customHeight="1" x14ac:dyDescent="0.25">
      <c r="B3" s="175" t="s">
        <v>227</v>
      </c>
      <c r="C3" s="175"/>
      <c r="D3" s="175"/>
      <c r="E3" s="175"/>
      <c r="F3" s="175"/>
      <c r="G3" s="175"/>
    </row>
    <row r="4" spans="2:12" ht="21.75" customHeight="1" x14ac:dyDescent="0.25">
      <c r="B4" s="173" t="s">
        <v>96</v>
      </c>
      <c r="C4" s="173"/>
      <c r="D4" s="173" t="s">
        <v>97</v>
      </c>
      <c r="E4" s="173"/>
      <c r="F4" s="173" t="s">
        <v>104</v>
      </c>
      <c r="G4" s="173"/>
      <c r="I4" s="47"/>
      <c r="J4" s="47"/>
      <c r="K4" s="47"/>
      <c r="L4" s="47"/>
    </row>
    <row r="5" spans="2:12" ht="41.25" customHeight="1" x14ac:dyDescent="0.25">
      <c r="B5" s="173" t="s">
        <v>114</v>
      </c>
      <c r="C5" s="173"/>
      <c r="D5" s="174" t="s">
        <v>126</v>
      </c>
      <c r="E5" s="174"/>
      <c r="F5" s="174" t="s">
        <v>121</v>
      </c>
      <c r="G5" s="174"/>
      <c r="I5" s="47"/>
      <c r="J5" s="47"/>
      <c r="K5" s="47"/>
      <c r="L5" s="47"/>
    </row>
    <row r="6" spans="2:12" ht="50.25" customHeight="1" x14ac:dyDescent="0.25">
      <c r="B6" s="173" t="s">
        <v>115</v>
      </c>
      <c r="C6" s="173"/>
      <c r="D6" s="174" t="s">
        <v>127</v>
      </c>
      <c r="E6" s="174"/>
      <c r="F6" s="174" t="s">
        <v>14</v>
      </c>
      <c r="G6" s="174"/>
      <c r="I6" s="47"/>
      <c r="J6" s="47"/>
      <c r="K6" s="47"/>
      <c r="L6" s="47"/>
    </row>
    <row r="7" spans="2:12" ht="35.25" customHeight="1" x14ac:dyDescent="0.25">
      <c r="B7" s="173" t="s">
        <v>87</v>
      </c>
      <c r="C7" s="173"/>
      <c r="D7" s="174" t="s">
        <v>130</v>
      </c>
      <c r="E7" s="174"/>
      <c r="F7" s="174" t="s">
        <v>220</v>
      </c>
      <c r="G7" s="174"/>
    </row>
    <row r="8" spans="2:12" ht="75.75" customHeight="1" x14ac:dyDescent="0.25">
      <c r="B8" s="173" t="s">
        <v>88</v>
      </c>
      <c r="C8" s="173"/>
      <c r="D8" s="178" t="s">
        <v>128</v>
      </c>
      <c r="E8" s="178"/>
      <c r="F8" s="174" t="s">
        <v>122</v>
      </c>
      <c r="G8" s="174"/>
    </row>
    <row r="9" spans="2:12" ht="43.5" customHeight="1" x14ac:dyDescent="0.25">
      <c r="B9" s="176" t="s">
        <v>210</v>
      </c>
      <c r="C9" s="176"/>
      <c r="D9" s="179" t="s">
        <v>211</v>
      </c>
      <c r="E9" s="179"/>
      <c r="F9" s="180">
        <v>20</v>
      </c>
      <c r="G9" s="180"/>
    </row>
    <row r="10" spans="2:12" ht="43.5" customHeight="1" x14ac:dyDescent="0.25">
      <c r="B10" s="176" t="s">
        <v>209</v>
      </c>
      <c r="C10" s="176"/>
      <c r="D10" s="174" t="s">
        <v>212</v>
      </c>
      <c r="E10" s="174"/>
      <c r="F10" s="177" t="s">
        <v>221</v>
      </c>
      <c r="G10" s="174"/>
    </row>
    <row r="11" spans="2:12" ht="80.25" customHeight="1" x14ac:dyDescent="0.25">
      <c r="B11" s="182" t="s">
        <v>215</v>
      </c>
      <c r="C11" s="182"/>
      <c r="D11" s="183" t="s">
        <v>228</v>
      </c>
      <c r="E11" s="183"/>
      <c r="F11" s="174" t="s">
        <v>213</v>
      </c>
      <c r="G11" s="174"/>
    </row>
    <row r="12" spans="2:12" ht="39" customHeight="1" x14ac:dyDescent="0.25">
      <c r="B12" s="182" t="s">
        <v>73</v>
      </c>
      <c r="C12" s="182"/>
      <c r="D12" s="174" t="s">
        <v>214</v>
      </c>
      <c r="E12" s="174"/>
      <c r="F12" s="174"/>
      <c r="G12" s="174"/>
    </row>
    <row r="13" spans="2:12" ht="18.75" x14ac:dyDescent="0.25">
      <c r="B13" s="181"/>
      <c r="C13" s="181"/>
      <c r="D13" s="181"/>
      <c r="E13" s="181"/>
      <c r="F13" s="181"/>
      <c r="G13" s="181"/>
    </row>
    <row r="17" ht="80.25" customHeight="1" x14ac:dyDescent="0.25"/>
    <row r="18" ht="409.5" customHeight="1" x14ac:dyDescent="0.25"/>
    <row r="19" ht="58.5" customHeight="1" x14ac:dyDescent="0.25"/>
    <row r="20" ht="49.5" customHeight="1" x14ac:dyDescent="0.25"/>
    <row r="21" ht="60" customHeight="1" x14ac:dyDescent="0.25"/>
    <row r="22" ht="100.5" customHeight="1" x14ac:dyDescent="0.25"/>
    <row r="23" ht="61.5" customHeight="1" x14ac:dyDescent="0.25"/>
    <row r="24" ht="45.75" customHeight="1" x14ac:dyDescent="0.25"/>
    <row r="25" ht="46.5" customHeight="1" x14ac:dyDescent="0.25"/>
    <row r="26" ht="55.5" customHeight="1" x14ac:dyDescent="0.25"/>
    <row r="27" ht="61.5" customHeight="1" x14ac:dyDescent="0.25"/>
    <row r="28" ht="57" customHeight="1" x14ac:dyDescent="0.25"/>
    <row r="29" ht="84.75" customHeight="1" x14ac:dyDescent="0.25"/>
    <row r="30" ht="64.5" customHeight="1" x14ac:dyDescent="0.25"/>
    <row r="31" ht="182.25" customHeight="1" x14ac:dyDescent="0.25"/>
    <row r="32" ht="46.5" customHeight="1" x14ac:dyDescent="0.25"/>
    <row r="33" ht="48" customHeight="1" x14ac:dyDescent="0.25"/>
    <row r="38" ht="15" customHeight="1" x14ac:dyDescent="0.25"/>
    <row r="39" ht="1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5" customHeight="1" x14ac:dyDescent="0.25"/>
  </sheetData>
  <sheetProtection algorithmName="SHA-512" hashValue="CV+OPPJ/ZLQtcyIEUlzcTWGl4i/tTXqA68J/Q0mZRAG5aV5czbyoPtjL1vB3LBEpdh4D0k8WZ1KaXQ2lzumF7A==" saltValue="y2Icxn9JjVEGNt+NzjzTOw==" spinCount="100000" sheet="1" objects="1" scenarios="1"/>
  <mergeCells count="31">
    <mergeCell ref="B13:C13"/>
    <mergeCell ref="D13:E13"/>
    <mergeCell ref="F13:G13"/>
    <mergeCell ref="B11:C11"/>
    <mergeCell ref="D11:E11"/>
    <mergeCell ref="F11:G11"/>
    <mergeCell ref="B12:C12"/>
    <mergeCell ref="D12:G12"/>
    <mergeCell ref="B10:C10"/>
    <mergeCell ref="D10:E10"/>
    <mergeCell ref="F10:G10"/>
    <mergeCell ref="B8:C8"/>
    <mergeCell ref="D8:E8"/>
    <mergeCell ref="F8:G8"/>
    <mergeCell ref="B9:C9"/>
    <mergeCell ref="D9:E9"/>
    <mergeCell ref="F9:G9"/>
    <mergeCell ref="B2:G2"/>
    <mergeCell ref="B4:C4"/>
    <mergeCell ref="D4:E4"/>
    <mergeCell ref="F4:G4"/>
    <mergeCell ref="B7:C7"/>
    <mergeCell ref="D7:E7"/>
    <mergeCell ref="F7:G7"/>
    <mergeCell ref="B3:G3"/>
    <mergeCell ref="B5:C5"/>
    <mergeCell ref="D5:E5"/>
    <mergeCell ref="F5:G5"/>
    <mergeCell ref="B6:C6"/>
    <mergeCell ref="D6:E6"/>
    <mergeCell ref="F6:G6"/>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zoomScaleNormal="100" zoomScaleSheetLayoutView="80" workbookViewId="0">
      <selection activeCell="A6" sqref="A6:C7"/>
    </sheetView>
  </sheetViews>
  <sheetFormatPr baseColWidth="10" defaultRowHeight="11.25" x14ac:dyDescent="0.2"/>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x14ac:dyDescent="0.25">
      <c r="A1" s="193"/>
      <c r="B1" s="194"/>
      <c r="C1" s="145" t="s">
        <v>216</v>
      </c>
      <c r="D1" s="146"/>
      <c r="E1" s="146"/>
      <c r="F1" s="146"/>
      <c r="G1" s="146"/>
      <c r="H1" s="146"/>
      <c r="I1" s="147"/>
      <c r="J1" s="55" t="s">
        <v>231</v>
      </c>
    </row>
    <row r="2" spans="1:13" s="1" customFormat="1" ht="30.75" customHeight="1" x14ac:dyDescent="0.25">
      <c r="A2" s="195"/>
      <c r="B2" s="196"/>
      <c r="C2" s="197" t="s">
        <v>125</v>
      </c>
      <c r="D2" s="198"/>
      <c r="E2" s="198"/>
      <c r="F2" s="198"/>
      <c r="G2" s="198"/>
      <c r="H2" s="198"/>
      <c r="I2" s="199"/>
      <c r="J2" s="55" t="s">
        <v>232</v>
      </c>
    </row>
    <row r="3" spans="1:13" s="1" customFormat="1" ht="16.5" customHeight="1" x14ac:dyDescent="0.25">
      <c r="A3" s="8"/>
      <c r="B3" s="7"/>
      <c r="C3" s="7"/>
      <c r="D3" s="7"/>
      <c r="E3" s="7"/>
      <c r="F3" s="7"/>
      <c r="G3" s="3"/>
      <c r="H3" s="3"/>
      <c r="I3" s="3"/>
      <c r="J3" s="3"/>
    </row>
    <row r="4" spans="1:13" s="1" customFormat="1" ht="36.75" customHeight="1" x14ac:dyDescent="0.25">
      <c r="A4" s="151" t="s">
        <v>118</v>
      </c>
      <c r="B4" s="152"/>
      <c r="C4" s="152"/>
      <c r="D4" s="152"/>
      <c r="E4" s="152"/>
      <c r="F4" s="203"/>
      <c r="G4" s="137" t="s">
        <v>94</v>
      </c>
      <c r="H4" s="138"/>
      <c r="I4" s="138"/>
      <c r="J4" s="138"/>
    </row>
    <row r="5" spans="1:13" s="1" customFormat="1" ht="81.75" customHeight="1" x14ac:dyDescent="0.25">
      <c r="A5" s="53" t="s">
        <v>114</v>
      </c>
      <c r="B5" s="53" t="s">
        <v>115</v>
      </c>
      <c r="C5" s="53" t="s">
        <v>87</v>
      </c>
      <c r="D5" s="200" t="s">
        <v>88</v>
      </c>
      <c r="E5" s="201"/>
      <c r="F5" s="202"/>
      <c r="G5" s="45" t="s">
        <v>217</v>
      </c>
      <c r="H5" s="45" t="s">
        <v>209</v>
      </c>
      <c r="I5" s="45" t="s">
        <v>218</v>
      </c>
      <c r="J5" s="46" t="s">
        <v>73</v>
      </c>
      <c r="K5" s="48"/>
      <c r="L5" s="48"/>
      <c r="M5" s="49"/>
    </row>
    <row r="6" spans="1:13" s="14" customFormat="1" ht="27" customHeight="1" x14ac:dyDescent="0.2">
      <c r="A6" s="50"/>
      <c r="B6" s="11"/>
      <c r="C6" s="11"/>
      <c r="D6" s="190"/>
      <c r="E6" s="191"/>
      <c r="F6" s="192"/>
      <c r="G6" s="11"/>
      <c r="H6" s="11"/>
      <c r="I6" s="11"/>
      <c r="J6" s="6"/>
    </row>
    <row r="7" spans="1:13" s="14" customFormat="1" ht="27" customHeight="1" x14ac:dyDescent="0.2">
      <c r="A7" s="50"/>
      <c r="B7" s="11"/>
      <c r="C7" s="11"/>
      <c r="D7" s="190"/>
      <c r="E7" s="191"/>
      <c r="F7" s="192"/>
      <c r="G7" s="51"/>
      <c r="H7" s="11"/>
      <c r="I7" s="11"/>
      <c r="J7" s="6"/>
    </row>
    <row r="8" spans="1:13" s="14" customFormat="1" ht="27" customHeight="1" x14ac:dyDescent="0.2">
      <c r="A8" s="51"/>
      <c r="B8" s="11"/>
      <c r="C8" s="11"/>
      <c r="D8" s="190"/>
      <c r="E8" s="191"/>
      <c r="F8" s="192"/>
      <c r="G8" s="11"/>
      <c r="H8" s="11"/>
      <c r="I8" s="11"/>
      <c r="J8" s="6"/>
    </row>
    <row r="9" spans="1:13" s="14" customFormat="1" ht="27" customHeight="1" x14ac:dyDescent="0.2">
      <c r="A9" s="51"/>
      <c r="B9" s="11"/>
      <c r="C9" s="11"/>
      <c r="D9" s="190"/>
      <c r="E9" s="191"/>
      <c r="F9" s="192"/>
      <c r="G9" s="11"/>
      <c r="H9" s="11"/>
      <c r="I9" s="11"/>
      <c r="J9" s="6"/>
    </row>
    <row r="10" spans="1:13" s="14" customFormat="1" ht="27" customHeight="1" x14ac:dyDescent="0.2">
      <c r="A10" s="51"/>
      <c r="B10" s="11"/>
      <c r="C10" s="11"/>
      <c r="D10" s="190"/>
      <c r="E10" s="191"/>
      <c r="F10" s="192"/>
      <c r="G10" s="11"/>
      <c r="H10" s="11"/>
      <c r="I10" s="11"/>
      <c r="J10" s="6"/>
    </row>
    <row r="11" spans="1:13" s="14" customFormat="1" ht="27" customHeight="1" x14ac:dyDescent="0.2">
      <c r="A11" s="51"/>
      <c r="B11" s="51"/>
      <c r="C11" s="51"/>
      <c r="D11" s="190"/>
      <c r="E11" s="191"/>
      <c r="F11" s="192"/>
      <c r="G11" s="11"/>
      <c r="H11" s="11"/>
      <c r="I11" s="11"/>
      <c r="J11" s="6"/>
    </row>
    <row r="12" spans="1:13" s="14" customFormat="1" ht="27" customHeight="1" x14ac:dyDescent="0.2">
      <c r="A12" s="51"/>
      <c r="B12" s="51"/>
      <c r="C12" s="51"/>
      <c r="D12" s="190"/>
      <c r="E12" s="191"/>
      <c r="F12" s="192"/>
      <c r="G12" s="11"/>
      <c r="H12" s="11"/>
      <c r="I12" s="11"/>
      <c r="J12" s="6"/>
    </row>
    <row r="13" spans="1:13" s="14" customFormat="1" ht="27" customHeight="1" x14ac:dyDescent="0.2">
      <c r="A13" s="51"/>
      <c r="B13" s="51"/>
      <c r="C13" s="51"/>
      <c r="D13" s="190"/>
      <c r="E13" s="191"/>
      <c r="F13" s="192"/>
      <c r="G13" s="11"/>
      <c r="H13" s="11"/>
      <c r="I13" s="11"/>
      <c r="J13" s="6"/>
    </row>
    <row r="14" spans="1:13" s="14" customFormat="1" ht="27" customHeight="1" x14ac:dyDescent="0.2">
      <c r="A14" s="51"/>
      <c r="B14" s="51"/>
      <c r="C14" s="51"/>
      <c r="D14" s="190"/>
      <c r="E14" s="191"/>
      <c r="F14" s="192"/>
      <c r="G14" s="11"/>
      <c r="H14" s="11"/>
      <c r="I14" s="11"/>
      <c r="J14" s="6"/>
    </row>
    <row r="15" spans="1:13" s="14" customFormat="1" ht="27" customHeight="1" x14ac:dyDescent="0.2">
      <c r="A15" s="51"/>
      <c r="B15" s="51"/>
      <c r="C15" s="51"/>
      <c r="D15" s="190"/>
      <c r="E15" s="191"/>
      <c r="F15" s="192"/>
      <c r="G15" s="11"/>
      <c r="H15" s="11"/>
      <c r="I15" s="11"/>
      <c r="J15" s="6"/>
    </row>
    <row r="16" spans="1:13" s="14" customFormat="1" ht="27" customHeight="1" x14ac:dyDescent="0.2">
      <c r="A16" s="51"/>
      <c r="B16" s="51"/>
      <c r="C16" s="51"/>
      <c r="D16" s="190"/>
      <c r="E16" s="191"/>
      <c r="F16" s="192"/>
      <c r="G16" s="11"/>
      <c r="H16" s="11"/>
      <c r="I16" s="11"/>
      <c r="J16" s="6"/>
    </row>
    <row r="17" spans="1:10" s="14" customFormat="1" ht="27.75" customHeight="1" x14ac:dyDescent="0.2">
      <c r="A17" s="51"/>
      <c r="B17" s="51"/>
      <c r="C17" s="51"/>
      <c r="D17" s="190"/>
      <c r="E17" s="191"/>
      <c r="F17" s="192"/>
      <c r="G17" s="11"/>
      <c r="H17" s="11"/>
      <c r="I17" s="11"/>
      <c r="J17" s="6"/>
    </row>
    <row r="18" spans="1:10" s="14" customFormat="1" ht="27.75" customHeight="1" x14ac:dyDescent="0.2">
      <c r="A18" s="51"/>
      <c r="B18" s="51"/>
      <c r="C18" s="51"/>
      <c r="D18" s="190"/>
      <c r="E18" s="191"/>
      <c r="F18" s="192"/>
      <c r="G18" s="11"/>
      <c r="H18" s="11"/>
      <c r="I18" s="52"/>
      <c r="J18" s="6"/>
    </row>
    <row r="19" spans="1:10" s="14" customFormat="1" ht="27.75" customHeight="1" x14ac:dyDescent="0.2">
      <c r="A19" s="4"/>
      <c r="B19" s="12"/>
      <c r="C19" s="12"/>
      <c r="D19" s="187"/>
      <c r="E19" s="188"/>
      <c r="F19" s="189"/>
      <c r="G19" s="4"/>
      <c r="H19" s="4"/>
      <c r="I19" s="4"/>
      <c r="J19" s="6"/>
    </row>
    <row r="20" spans="1:10" s="14" customFormat="1" ht="27.75" customHeight="1" x14ac:dyDescent="0.2">
      <c r="A20" s="4"/>
      <c r="B20" s="12"/>
      <c r="C20" s="12"/>
      <c r="D20" s="187"/>
      <c r="E20" s="188"/>
      <c r="F20" s="189"/>
      <c r="G20" s="4"/>
      <c r="H20" s="4"/>
      <c r="I20" s="4"/>
      <c r="J20" s="6"/>
    </row>
    <row r="21" spans="1:10" s="14" customFormat="1" ht="27.75" customHeight="1" x14ac:dyDescent="0.2">
      <c r="A21" s="4"/>
      <c r="B21" s="12"/>
      <c r="C21" s="11"/>
      <c r="D21" s="184"/>
      <c r="E21" s="185"/>
      <c r="F21" s="186"/>
      <c r="G21" s="38"/>
      <c r="H21" s="38"/>
      <c r="I21" s="4"/>
      <c r="J21" s="6"/>
    </row>
    <row r="22" spans="1:10" s="14" customFormat="1" ht="27.75" customHeight="1" x14ac:dyDescent="0.2">
      <c r="A22" s="4"/>
      <c r="B22" s="12"/>
      <c r="C22" s="11"/>
      <c r="D22" s="184"/>
      <c r="E22" s="185"/>
      <c r="F22" s="186"/>
      <c r="G22" s="38"/>
      <c r="H22" s="38"/>
      <c r="I22" s="4"/>
      <c r="J22" s="6"/>
    </row>
    <row r="23" spans="1:10" s="14" customFormat="1" ht="27.75" customHeight="1" x14ac:dyDescent="0.2">
      <c r="A23" s="4"/>
      <c r="B23" s="12"/>
      <c r="C23" s="11"/>
      <c r="D23" s="184"/>
      <c r="E23" s="185"/>
      <c r="F23" s="186"/>
      <c r="G23" s="38"/>
      <c r="H23" s="38"/>
      <c r="I23" s="4"/>
      <c r="J23" s="6"/>
    </row>
    <row r="24" spans="1:10" s="14" customFormat="1" ht="27.75" customHeight="1" x14ac:dyDescent="0.2">
      <c r="A24" s="4"/>
      <c r="B24" s="12"/>
      <c r="C24" s="11"/>
      <c r="D24" s="184"/>
      <c r="E24" s="185"/>
      <c r="F24" s="186"/>
      <c r="G24" s="38"/>
      <c r="H24" s="38"/>
      <c r="I24" s="4"/>
      <c r="J24" s="6"/>
    </row>
    <row r="25" spans="1:10" s="14" customFormat="1" ht="27.75" customHeight="1" x14ac:dyDescent="0.2">
      <c r="A25" s="4"/>
      <c r="B25" s="12"/>
      <c r="C25" s="11"/>
      <c r="D25" s="184"/>
      <c r="E25" s="185"/>
      <c r="F25" s="186"/>
      <c r="G25" s="38"/>
      <c r="H25" s="38"/>
      <c r="I25" s="4"/>
      <c r="J25" s="6"/>
    </row>
    <row r="26" spans="1:10" s="14" customFormat="1" ht="27.75" customHeight="1" x14ac:dyDescent="0.2">
      <c r="A26" s="4"/>
      <c r="B26" s="12"/>
      <c r="C26" s="11"/>
      <c r="D26" s="184"/>
      <c r="E26" s="185"/>
      <c r="F26" s="186"/>
      <c r="G26" s="38"/>
      <c r="H26" s="38"/>
      <c r="I26" s="4"/>
      <c r="J26" s="6"/>
    </row>
    <row r="27" spans="1:10" s="14" customFormat="1" ht="27.75" customHeight="1" x14ac:dyDescent="0.2">
      <c r="A27" s="4"/>
      <c r="B27" s="12"/>
      <c r="C27" s="11"/>
      <c r="D27" s="184"/>
      <c r="E27" s="185"/>
      <c r="F27" s="186"/>
      <c r="G27" s="38"/>
      <c r="H27" s="38"/>
      <c r="I27" s="4"/>
      <c r="J27" s="6"/>
    </row>
    <row r="28" spans="1:10" s="14" customFormat="1" ht="27.75" customHeight="1" x14ac:dyDescent="0.2">
      <c r="A28" s="4"/>
      <c r="B28" s="12"/>
      <c r="C28" s="11"/>
      <c r="D28" s="184"/>
      <c r="E28" s="185"/>
      <c r="F28" s="186"/>
      <c r="G28" s="38"/>
      <c r="H28" s="38"/>
      <c r="I28" s="4"/>
      <c r="J28" s="6"/>
    </row>
    <row r="29" spans="1:10" s="14" customFormat="1" ht="27.75" customHeight="1" x14ac:dyDescent="0.2">
      <c r="A29" s="4"/>
      <c r="B29" s="12"/>
      <c r="C29" s="11"/>
      <c r="D29" s="184"/>
      <c r="E29" s="185"/>
      <c r="F29" s="186"/>
      <c r="G29" s="38"/>
      <c r="H29" s="38"/>
      <c r="I29" s="4"/>
      <c r="J29" s="6"/>
    </row>
    <row r="30" spans="1:10" s="14" customFormat="1" ht="27.75" customHeight="1" x14ac:dyDescent="0.2">
      <c r="A30" s="4"/>
      <c r="B30" s="12"/>
      <c r="C30" s="11"/>
      <c r="D30" s="184"/>
      <c r="E30" s="185"/>
      <c r="F30" s="186"/>
      <c r="G30" s="38"/>
      <c r="H30" s="38"/>
      <c r="I30" s="4"/>
      <c r="J30" s="6"/>
    </row>
    <row r="31" spans="1:10" s="14" customFormat="1" ht="27.75" customHeight="1" x14ac:dyDescent="0.2">
      <c r="A31" s="4"/>
      <c r="B31" s="12"/>
      <c r="C31" s="11"/>
      <c r="D31" s="184"/>
      <c r="E31" s="185"/>
      <c r="F31" s="186"/>
      <c r="G31" s="38"/>
      <c r="H31" s="38"/>
      <c r="I31" s="4"/>
      <c r="J31" s="6"/>
    </row>
    <row r="32" spans="1:10" s="14" customFormat="1" ht="27.75" customHeight="1" x14ac:dyDescent="0.2">
      <c r="A32" s="4"/>
      <c r="B32" s="12"/>
      <c r="C32" s="11"/>
      <c r="D32" s="184"/>
      <c r="E32" s="185"/>
      <c r="F32" s="186"/>
      <c r="G32" s="38"/>
      <c r="H32" s="38"/>
      <c r="I32" s="4"/>
      <c r="J32" s="6"/>
    </row>
    <row r="33" spans="1:10" s="14" customFormat="1" ht="27.75" customHeight="1" x14ac:dyDescent="0.2">
      <c r="A33" s="4"/>
      <c r="B33" s="12"/>
      <c r="C33" s="11"/>
      <c r="D33" s="184"/>
      <c r="E33" s="185"/>
      <c r="F33" s="186"/>
      <c r="G33" s="38"/>
      <c r="H33" s="38"/>
      <c r="I33" s="4"/>
      <c r="J33" s="6"/>
    </row>
    <row r="34" spans="1:10" s="14" customFormat="1" ht="27.75" customHeight="1" x14ac:dyDescent="0.2">
      <c r="A34" s="4"/>
      <c r="B34" s="12"/>
      <c r="C34" s="11"/>
      <c r="D34" s="184"/>
      <c r="E34" s="185"/>
      <c r="F34" s="186"/>
      <c r="G34" s="38"/>
      <c r="H34" s="38"/>
      <c r="I34" s="4"/>
      <c r="J34" s="6"/>
    </row>
    <row r="35" spans="1:10" s="14" customFormat="1" x14ac:dyDescent="0.2">
      <c r="A35" s="4"/>
      <c r="B35" s="12"/>
      <c r="C35" s="11"/>
      <c r="D35" s="184"/>
      <c r="E35" s="185"/>
      <c r="F35" s="186"/>
      <c r="G35" s="38"/>
      <c r="H35" s="38"/>
      <c r="I35" s="4"/>
      <c r="J35" s="6"/>
    </row>
    <row r="36" spans="1:10" s="14" customFormat="1" x14ac:dyDescent="0.2">
      <c r="A36" s="4"/>
      <c r="B36" s="12"/>
      <c r="C36" s="12"/>
      <c r="D36" s="184"/>
      <c r="E36" s="185"/>
      <c r="F36" s="186"/>
      <c r="G36" s="38"/>
      <c r="H36" s="38"/>
      <c r="I36" s="4"/>
      <c r="J36" s="6"/>
    </row>
    <row r="37" spans="1:10" s="14" customFormat="1" x14ac:dyDescent="0.2">
      <c r="A37" s="4"/>
      <c r="B37" s="12"/>
      <c r="C37" s="12"/>
      <c r="D37" s="184"/>
      <c r="E37" s="185"/>
      <c r="F37" s="186"/>
      <c r="G37" s="38"/>
      <c r="H37" s="38"/>
      <c r="I37" s="4"/>
      <c r="J37" s="6"/>
    </row>
  </sheetData>
  <sheetProtection algorithmName="SHA-512" hashValue="Fwspt/UekRyE9oJM+aVvxN/KUQQk+6/2fsb0BhQ/xLuUMbsnsTHJ3Mdi4ugyQwc1ztQsFfnLq9ClMfsBQrE+Ow==" saltValue="kn1E3RsxSe0IcJc88Sk7yg==" spinCount="100000" sheet="1" objects="1" scenarios="1" formatColumns="0" formatRows="0" insertRows="0" autoFilter="0"/>
  <mergeCells count="38">
    <mergeCell ref="A1:B2"/>
    <mergeCell ref="C1:I1"/>
    <mergeCell ref="C2:I2"/>
    <mergeCell ref="D7:F7"/>
    <mergeCell ref="D5:F5"/>
    <mergeCell ref="D6:F6"/>
    <mergeCell ref="A4:F4"/>
    <mergeCell ref="G4:J4"/>
    <mergeCell ref="D12:F12"/>
    <mergeCell ref="D13:F13"/>
    <mergeCell ref="D8:F8"/>
    <mergeCell ref="D9:F9"/>
    <mergeCell ref="D10:F10"/>
    <mergeCell ref="D11:F11"/>
    <mergeCell ref="D17:F17"/>
    <mergeCell ref="D18:F18"/>
    <mergeCell ref="D19:F19"/>
    <mergeCell ref="D14:F14"/>
    <mergeCell ref="D15:F15"/>
    <mergeCell ref="D16:F16"/>
    <mergeCell ref="D23:F23"/>
    <mergeCell ref="D24:F24"/>
    <mergeCell ref="D25:F25"/>
    <mergeCell ref="D20:F20"/>
    <mergeCell ref="D21:F21"/>
    <mergeCell ref="D22:F22"/>
    <mergeCell ref="D29:F29"/>
    <mergeCell ref="D30:F30"/>
    <mergeCell ref="D31:F31"/>
    <mergeCell ref="D26:F26"/>
    <mergeCell ref="D27:F27"/>
    <mergeCell ref="D28:F28"/>
    <mergeCell ref="D35:F35"/>
    <mergeCell ref="D36:F36"/>
    <mergeCell ref="D37:F37"/>
    <mergeCell ref="D32:F32"/>
    <mergeCell ref="D33:F33"/>
    <mergeCell ref="D34:F34"/>
  </mergeCells>
  <conditionalFormatting sqref="J7:J9">
    <cfRule type="containsErrors" dxfId="25" priority="8">
      <formula>ISERROR(J7)</formula>
    </cfRule>
  </conditionalFormatting>
  <conditionalFormatting sqref="J19:J37">
    <cfRule type="containsErrors" dxfId="24" priority="2">
      <formula>ISERROR(J19)</formula>
    </cfRule>
  </conditionalFormatting>
  <conditionalFormatting sqref="D21:D37 G21:I37 G7:H7">
    <cfRule type="containsErrors" dxfId="23" priority="28">
      <formula>ISERROR(D7)</formula>
    </cfRule>
  </conditionalFormatting>
  <conditionalFormatting sqref="D7">
    <cfRule type="containsErrors" dxfId="22" priority="27">
      <formula>ISERROR(D7)</formula>
    </cfRule>
  </conditionalFormatting>
  <conditionalFormatting sqref="I18">
    <cfRule type="containsErrors" dxfId="21" priority="26">
      <formula>ISERROR(I18)</formula>
    </cfRule>
  </conditionalFormatting>
  <conditionalFormatting sqref="D6">
    <cfRule type="containsErrors" dxfId="20" priority="25">
      <formula>ISERROR(D6)</formula>
    </cfRule>
  </conditionalFormatting>
  <conditionalFormatting sqref="D8">
    <cfRule type="containsErrors" dxfId="19" priority="24">
      <formula>ISERROR(D8)</formula>
    </cfRule>
  </conditionalFormatting>
  <conditionalFormatting sqref="D9">
    <cfRule type="containsErrors" dxfId="18" priority="23">
      <formula>ISERROR(D9)</formula>
    </cfRule>
  </conditionalFormatting>
  <conditionalFormatting sqref="D10">
    <cfRule type="containsErrors" dxfId="17" priority="22">
      <formula>ISERROR(D10)</formula>
    </cfRule>
  </conditionalFormatting>
  <conditionalFormatting sqref="D11">
    <cfRule type="containsErrors" dxfId="16" priority="21">
      <formula>ISERROR(D11)</formula>
    </cfRule>
  </conditionalFormatting>
  <conditionalFormatting sqref="D12">
    <cfRule type="containsErrors" dxfId="15" priority="20">
      <formula>ISERROR(D12)</formula>
    </cfRule>
  </conditionalFormatting>
  <conditionalFormatting sqref="D13">
    <cfRule type="containsErrors" dxfId="14" priority="19">
      <formula>ISERROR(D13)</formula>
    </cfRule>
  </conditionalFormatting>
  <conditionalFormatting sqref="D14">
    <cfRule type="containsErrors" dxfId="13" priority="18">
      <formula>ISERROR(D14)</formula>
    </cfRule>
  </conditionalFormatting>
  <conditionalFormatting sqref="D15">
    <cfRule type="containsErrors" dxfId="12" priority="17">
      <formula>ISERROR(D15)</formula>
    </cfRule>
  </conditionalFormatting>
  <conditionalFormatting sqref="D16">
    <cfRule type="containsErrors" dxfId="11" priority="16">
      <formula>ISERROR(D16)</formula>
    </cfRule>
  </conditionalFormatting>
  <conditionalFormatting sqref="D17">
    <cfRule type="containsErrors" dxfId="10" priority="15">
      <formula>ISERROR(D17)</formula>
    </cfRule>
  </conditionalFormatting>
  <conditionalFormatting sqref="D18">
    <cfRule type="containsErrors" dxfId="9" priority="14">
      <formula>ISERROR(D18)</formula>
    </cfRule>
  </conditionalFormatting>
  <conditionalFormatting sqref="D19:D20">
    <cfRule type="containsErrors" dxfId="8" priority="12">
      <formula>ISERROR(D19)</formula>
    </cfRule>
  </conditionalFormatting>
  <conditionalFormatting sqref="G19:H20">
    <cfRule type="containsErrors" dxfId="7" priority="11">
      <formula>ISERROR(G19)</formula>
    </cfRule>
  </conditionalFormatting>
  <conditionalFormatting sqref="I19:I20">
    <cfRule type="containsErrors" dxfId="6" priority="10">
      <formula>ISERROR(I19)</formula>
    </cfRule>
  </conditionalFormatting>
  <conditionalFormatting sqref="J6">
    <cfRule type="containsErrors" dxfId="5" priority="9">
      <formula>ISERROR(J6)</formula>
    </cfRule>
  </conditionalFormatting>
  <conditionalFormatting sqref="J12:J13">
    <cfRule type="containsErrors" dxfId="4" priority="6">
      <formula>ISERROR(J12)</formula>
    </cfRule>
  </conditionalFormatting>
  <conditionalFormatting sqref="J14:J15">
    <cfRule type="containsErrors" dxfId="3" priority="5">
      <formula>ISERROR(J14)</formula>
    </cfRule>
  </conditionalFormatting>
  <conditionalFormatting sqref="J16:J17">
    <cfRule type="containsErrors" dxfId="2" priority="4">
      <formula>ISERROR(J16)</formula>
    </cfRule>
  </conditionalFormatting>
  <conditionalFormatting sqref="J18">
    <cfRule type="containsErrors" dxfId="1" priority="3">
      <formula>ISERROR(J18)</formula>
    </cfRule>
  </conditionalFormatting>
  <conditionalFormatting sqref="J10:J11">
    <cfRule type="containsErrors" dxfId="0" priority="1">
      <formula>ISERROR(J10)</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6" sqref="D6:E6"/>
    </sheetView>
  </sheetViews>
  <sheetFormatPr baseColWidth="10" defaultColWidth="20.7109375" defaultRowHeight="14.25" x14ac:dyDescent="0.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73" t="s">
        <v>222</v>
      </c>
      <c r="C2" s="173"/>
      <c r="D2" s="173"/>
      <c r="E2" s="173"/>
      <c r="F2" s="173"/>
      <c r="G2" s="173"/>
    </row>
    <row r="3" spans="2:12" ht="40.5" customHeight="1" x14ac:dyDescent="0.25">
      <c r="B3" s="175" t="s">
        <v>229</v>
      </c>
      <c r="C3" s="175"/>
      <c r="D3" s="175"/>
      <c r="E3" s="175"/>
      <c r="F3" s="175"/>
      <c r="G3" s="175"/>
    </row>
    <row r="4" spans="2:12" ht="21.75" customHeight="1" x14ac:dyDescent="0.25">
      <c r="B4" s="173" t="s">
        <v>96</v>
      </c>
      <c r="C4" s="173"/>
      <c r="D4" s="173" t="s">
        <v>97</v>
      </c>
      <c r="E4" s="173"/>
      <c r="F4" s="173" t="s">
        <v>104</v>
      </c>
      <c r="G4" s="173"/>
      <c r="I4" s="13"/>
      <c r="J4" s="13"/>
      <c r="K4" s="13"/>
      <c r="L4" s="13"/>
    </row>
    <row r="5" spans="2:12" ht="54" customHeight="1" x14ac:dyDescent="0.25">
      <c r="B5" s="173" t="s">
        <v>114</v>
      </c>
      <c r="C5" s="173"/>
      <c r="D5" s="174" t="s">
        <v>185</v>
      </c>
      <c r="E5" s="174"/>
      <c r="F5" s="174" t="s">
        <v>121</v>
      </c>
      <c r="G5" s="174"/>
      <c r="I5" s="13"/>
      <c r="J5" s="13"/>
      <c r="K5" s="13"/>
      <c r="L5" s="13"/>
    </row>
    <row r="6" spans="2:12" ht="54" customHeight="1" x14ac:dyDescent="0.25">
      <c r="B6" s="173" t="s">
        <v>115</v>
      </c>
      <c r="C6" s="173"/>
      <c r="D6" s="174" t="s">
        <v>184</v>
      </c>
      <c r="E6" s="174"/>
      <c r="F6" s="174" t="s">
        <v>14</v>
      </c>
      <c r="G6" s="174"/>
      <c r="I6" s="13"/>
      <c r="J6" s="13"/>
      <c r="K6" s="13"/>
      <c r="L6" s="13"/>
    </row>
    <row r="7" spans="2:12" ht="41.25" customHeight="1" x14ac:dyDescent="0.25">
      <c r="B7" s="173" t="s">
        <v>87</v>
      </c>
      <c r="C7" s="173"/>
      <c r="D7" s="174" t="s">
        <v>186</v>
      </c>
      <c r="E7" s="174"/>
      <c r="F7" s="174" t="s">
        <v>223</v>
      </c>
      <c r="G7" s="174"/>
    </row>
    <row r="8" spans="2:12" ht="45.75" customHeight="1" x14ac:dyDescent="0.25">
      <c r="B8" s="173" t="s">
        <v>88</v>
      </c>
      <c r="C8" s="173"/>
      <c r="D8" s="178" t="s">
        <v>124</v>
      </c>
      <c r="E8" s="178"/>
      <c r="F8" s="174" t="s">
        <v>122</v>
      </c>
      <c r="G8" s="174"/>
    </row>
    <row r="9" spans="2:12" ht="34.5" customHeight="1" x14ac:dyDescent="0.25">
      <c r="B9" s="176" t="s">
        <v>210</v>
      </c>
      <c r="C9" s="176"/>
      <c r="D9" s="179" t="s">
        <v>211</v>
      </c>
      <c r="E9" s="179"/>
      <c r="F9" s="180">
        <v>20</v>
      </c>
      <c r="G9" s="180"/>
    </row>
    <row r="10" spans="2:12" ht="41.25" customHeight="1" x14ac:dyDescent="0.25">
      <c r="B10" s="176" t="s">
        <v>209</v>
      </c>
      <c r="C10" s="176"/>
      <c r="D10" s="174" t="s">
        <v>212</v>
      </c>
      <c r="E10" s="174"/>
      <c r="F10" s="177" t="s">
        <v>221</v>
      </c>
      <c r="G10" s="174"/>
    </row>
    <row r="11" spans="2:12" ht="75" customHeight="1" x14ac:dyDescent="0.25">
      <c r="B11" s="182" t="s">
        <v>71</v>
      </c>
      <c r="C11" s="182"/>
      <c r="D11" s="183" t="s">
        <v>230</v>
      </c>
      <c r="E11" s="183"/>
      <c r="F11" s="174" t="s">
        <v>213</v>
      </c>
      <c r="G11" s="174"/>
    </row>
    <row r="12" spans="2:12" ht="40.5" customHeight="1" x14ac:dyDescent="0.25">
      <c r="B12" s="182" t="s">
        <v>73</v>
      </c>
      <c r="C12" s="182"/>
      <c r="D12" s="174" t="s">
        <v>214</v>
      </c>
      <c r="E12" s="174"/>
      <c r="F12" s="174"/>
      <c r="G12" s="174"/>
    </row>
  </sheetData>
  <sheetProtection algorithmName="SHA-512" hashValue="zGSnvmUURX+MZfS0N/kI2h1r8mH+B/j3Mk4Dfg4XYGOegfnEeQ82ZNSEwMw6rf3BeBmzzknFHnPvWt5T7yf1bw==" saltValue="kqrOQXWG1qj6591GKTotyA==" spinCount="100000" sheet="1" objects="1" scenarios="1"/>
  <mergeCells count="28">
    <mergeCell ref="B12:C12"/>
    <mergeCell ref="B10:C10"/>
    <mergeCell ref="D10:E10"/>
    <mergeCell ref="F10:G10"/>
    <mergeCell ref="B11:C11"/>
    <mergeCell ref="D11:E11"/>
    <mergeCell ref="F11:G11"/>
    <mergeCell ref="D7:E7"/>
    <mergeCell ref="F7:G7"/>
    <mergeCell ref="B8:C8"/>
    <mergeCell ref="D8:E8"/>
    <mergeCell ref="F8:G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A65FJVFR3NAS-1594653859-850</_dlc_DocId>
    <_dlc_DocIdUrl xmlns="fe5c55e1-1529-428c-8c16-ada3460a0e7a">
      <Url>http://tame/_layouts/15/DocIdRedir.aspx?ID=A65FJVFR3NAS-1594653859-850</Url>
      <Description>A65FJVFR3NAS-1594653859-850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073DAE-2F83-4D00-9137-D122DECCF24D}">
  <ds:schemaRefs>
    <ds:schemaRef ds:uri="http://purl.org/dc/dcmitype/"/>
    <ds:schemaRef ds:uri="http://purl.org/dc/elements/1.1/"/>
    <ds:schemaRef ds:uri="http://schemas.microsoft.com/office/2006/documentManagement/types"/>
    <ds:schemaRef ds:uri="1bf7d735-e46c-48a7-b2b0-7ce1a68f1b5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5a23264d-5d1d-4bf0-bc1e-3d08aaaa29cd"/>
    <ds:schemaRef ds:uri="http://purl.org/dc/terms/"/>
  </ds:schemaRefs>
</ds:datastoreItem>
</file>

<file path=customXml/itemProps2.xml><?xml version="1.0" encoding="utf-8"?>
<ds:datastoreItem xmlns:ds="http://schemas.openxmlformats.org/officeDocument/2006/customXml" ds:itemID="{9D5CA612-9EAC-4BBD-A769-906CFD9D4055}"/>
</file>

<file path=customXml/itemProps3.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4.xml><?xml version="1.0" encoding="utf-8"?>
<ds:datastoreItem xmlns:ds="http://schemas.openxmlformats.org/officeDocument/2006/customXml" ds:itemID="{E758A315-61D6-4F15-B59A-883A56F0A4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35</vt:i4>
      </vt:variant>
    </vt:vector>
  </HeadingPairs>
  <TitlesOfParts>
    <vt:vector size="41"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Subdirección_de_Transferencias_Monetarias_Condicionadas</vt:lpstr>
      <vt:lpstr>Subdirección_de_Transferencias_Monetarias_no_Condicionadas</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Gomez Romero</cp:lastModifiedBy>
  <cp:lastPrinted>2020-12-29T17:50:19Z</cp:lastPrinted>
  <dcterms:created xsi:type="dcterms:W3CDTF">2017-08-29T21:15:33Z</dcterms:created>
  <dcterms:modified xsi:type="dcterms:W3CDTF">2022-06-07T20:40:20Z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0127625d-d2ee-460f-b80c-07827e55f7cd</vt:lpwstr>
  </property>
</Properties>
</file>