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dpsco-my.sharepoint.com/personal/fabio_gomez_prosperidadsocial_gov_co/Documents/1_Prog_Repor_Act_PC/Prog_Mensu/"/>
    </mc:Choice>
  </mc:AlternateContent>
  <xr:revisionPtr revIDLastSave="620" documentId="8_{A6197126-2B30-425C-91DB-83835F4A9B78}" xr6:coauthVersionLast="47" xr6:coauthVersionMax="47" xr10:uidLastSave="{59761357-564A-4D3C-A85B-9676548C34F4}"/>
  <bookViews>
    <workbookView xWindow="-120" yWindow="-120" windowWidth="21840" windowHeight="13140" firstSheet="2" activeTab="2" xr2:uid="{00000000-000D-0000-FFFF-FFFF00000000}"/>
  </bookViews>
  <sheets>
    <sheet name="Datos 2" sheetId="22" state="hidden" r:id="rId1"/>
    <sheet name="Datos_1" sheetId="3" state="hidden" r:id="rId2"/>
    <sheet name="Activ_PC_Caracterizadas" sheetId="1" r:id="rId3"/>
  </sheets>
  <definedNames>
    <definedName name="_xlnm._FilterDatabase" localSheetId="2" hidden="1">Activ_PC_Caracterizadas!$A$5:$J$133</definedName>
    <definedName name="_xlnm._FilterDatabase" localSheetId="0" hidden="1">'Datos 2'!$A$3:$I$38</definedName>
    <definedName name="_xlnm.Print_Area" localSheetId="2">Activ_PC_Caracterizadas!$A$1:$J$36</definedName>
    <definedName name="_xlnm.Print_Area" localSheetId="0">'Datos 2'!$A$1:$AB$53</definedName>
    <definedName name="Dependencias">Datos_1!$B$4:$B$16</definedName>
    <definedName name="Dirección_de_Acompañamiento_Familiar_y_Comunitario">Datos_1!$H$4:$H$6</definedName>
    <definedName name="Dirección_de_Gestión_y_Articulación_de_la_Oferta_Social">Datos_1!$G$4:$G$8</definedName>
    <definedName name="Dirección_de_Inclusión_Productiva">Datos_1!$L$4:$L$9</definedName>
    <definedName name="Dirección_de_Infraestructura_Social_y_Hábitat">Datos_1!$M$4:$M$8</definedName>
    <definedName name="Dirección_de_Transferencias_Monetarias">Datos_1!$I$4:$I$8</definedName>
    <definedName name="Fases_Ciclo">Datos_1!$E$13:$E$17</definedName>
    <definedName name="GIT_Atención_Integral_con_Enfoque_Diferencial">Datos_1!$O$30:$O$33</definedName>
    <definedName name="GIT_de_Mejoramiento_Continuo">Datos_1!$E$30:$E$35</definedName>
    <definedName name="GIT_Empleabilidad">Datos_1!$M$30:$M$33</definedName>
    <definedName name="GIT_Gestión_de_Proyectos_y_Presupuesto">Datos_1!$F$30</definedName>
    <definedName name="GIT_Gestión_Social">Datos_1!$G$30</definedName>
    <definedName name="GIT_Innovación_Social">Datos_1!$H$30:$H$34</definedName>
    <definedName name="GIT_Intervenciones_Rurales_Integrales">Datos_1!$I$30:$I$32</definedName>
    <definedName name="GIT_Jóvenes_en_Acción">Datos_1!$J$30:$J$30</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Datos_1!$M$13:$M$22</definedName>
    <definedName name="Oficina_Asesora_de_Planeación">Datos_1!$E$4:$E$7</definedName>
    <definedName name="Oficina_de_Gestión_Regional">Datos_1!$P$4</definedName>
    <definedName name="Origen_Recursos">Datos_1!$I$20:$I$26</definedName>
    <definedName name="Secretaría_General">Datos_1!$F$4</definedName>
    <definedName name="Subdirección_de_Transferencias_Monetarias_Condicionadas">Datos_1!$J$4:$J$5</definedName>
    <definedName name="Subdirección_de_Transferencias_Monetarias_no_Condicionadas">Datos_1!$K$4:$K$6</definedName>
    <definedName name="Subdirección_General_de_Programas_y_Proyectos">Datos_1!$O$4</definedName>
    <definedName name="Subdirección_General_para_la_Superación_de_la_Pobreza">Datos_1!$N$4</definedName>
    <definedName name="Tipo_Espacio">Datos_1!$I$13:$I$15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6" i="1" l="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B25" i="22"/>
  <c r="G29" i="3"/>
  <c r="C25" i="22"/>
  <c r="A25" i="22"/>
  <c r="C37" i="22"/>
  <c r="C36" i="22"/>
  <c r="C33" i="22"/>
  <c r="B37" i="22"/>
  <c r="B36" i="22"/>
  <c r="B33" i="22"/>
  <c r="C32" i="22"/>
  <c r="B32" i="22"/>
  <c r="C24" i="22"/>
  <c r="C23" i="22"/>
  <c r="C22" i="22"/>
  <c r="C21" i="22"/>
  <c r="B24" i="22"/>
  <c r="B23" i="22"/>
  <c r="B22" i="22"/>
  <c r="B21" i="22"/>
  <c r="A37" i="22"/>
  <c r="A36" i="22"/>
  <c r="A33" i="22"/>
  <c r="A32" i="22"/>
  <c r="A24" i="22"/>
  <c r="A23" i="22"/>
  <c r="A22" i="22"/>
  <c r="A21" i="22"/>
  <c r="C31" i="22"/>
  <c r="B31" i="22"/>
  <c r="A31" i="22"/>
  <c r="C15" i="22"/>
  <c r="B15" i="22"/>
  <c r="C20" i="22"/>
  <c r="C19" i="22"/>
  <c r="C18" i="22"/>
  <c r="C17" i="22"/>
  <c r="C16" i="22"/>
  <c r="B20" i="22"/>
  <c r="B19" i="22"/>
  <c r="B18" i="22"/>
  <c r="B17" i="22"/>
  <c r="B16" i="22"/>
  <c r="A20" i="22"/>
  <c r="A19" i="22"/>
  <c r="A18" i="22"/>
  <c r="A17" i="22"/>
  <c r="A16" i="22"/>
  <c r="C14" i="22"/>
  <c r="C13" i="22"/>
  <c r="C12" i="22"/>
  <c r="C11" i="22"/>
  <c r="C10" i="22"/>
  <c r="C9" i="22"/>
  <c r="C8" i="22"/>
  <c r="C7" i="22"/>
  <c r="C6" i="22"/>
  <c r="C5" i="22"/>
  <c r="A14" i="22"/>
  <c r="A13" i="22"/>
  <c r="A12" i="22"/>
  <c r="A11" i="22"/>
  <c r="A10" i="22"/>
  <c r="A9" i="22"/>
  <c r="A8" i="22"/>
  <c r="A7" i="22"/>
  <c r="A6" i="22"/>
  <c r="A5" i="22"/>
  <c r="C35" i="22"/>
  <c r="C34" i="22"/>
  <c r="C30" i="22"/>
  <c r="C29" i="22"/>
  <c r="C28" i="22"/>
  <c r="C27" i="22"/>
  <c r="C26" i="22"/>
  <c r="D133" i="1"/>
  <c r="D129" i="1"/>
  <c r="D125" i="1"/>
  <c r="D121" i="1"/>
  <c r="D117" i="1"/>
  <c r="D113" i="1"/>
  <c r="D109" i="1"/>
  <c r="D105" i="1"/>
  <c r="D101" i="1"/>
  <c r="D97" i="1"/>
  <c r="D93" i="1"/>
  <c r="D89" i="1"/>
  <c r="D85" i="1"/>
  <c r="D81" i="1"/>
  <c r="D77" i="1"/>
  <c r="D73" i="1"/>
  <c r="D69" i="1"/>
  <c r="D65" i="1"/>
  <c r="D61" i="1"/>
  <c r="D57" i="1"/>
  <c r="D53" i="1"/>
  <c r="D49" i="1"/>
  <c r="D45" i="1"/>
  <c r="D41" i="1"/>
  <c r="D132" i="1"/>
  <c r="D128" i="1"/>
  <c r="D124" i="1"/>
  <c r="D120" i="1"/>
  <c r="D116" i="1"/>
  <c r="D112" i="1"/>
  <c r="D108" i="1"/>
  <c r="D104" i="1"/>
  <c r="D100" i="1"/>
  <c r="D96" i="1"/>
  <c r="D92" i="1"/>
  <c r="D88" i="1"/>
  <c r="D84" i="1"/>
  <c r="D80" i="1"/>
  <c r="D76" i="1"/>
  <c r="D72" i="1"/>
  <c r="D68" i="1"/>
  <c r="D64" i="1"/>
  <c r="D60" i="1"/>
  <c r="D56" i="1"/>
  <c r="D52" i="1"/>
  <c r="D48" i="1"/>
  <c r="D44" i="1"/>
  <c r="D40" i="1"/>
  <c r="D131" i="1"/>
  <c r="D127" i="1"/>
  <c r="D123" i="1"/>
  <c r="D119" i="1"/>
  <c r="D115" i="1"/>
  <c r="D111" i="1"/>
  <c r="D107" i="1"/>
  <c r="D103" i="1"/>
  <c r="D99" i="1"/>
  <c r="D95" i="1"/>
  <c r="D91" i="1"/>
  <c r="D87" i="1"/>
  <c r="D83" i="1"/>
  <c r="D79" i="1"/>
  <c r="D75" i="1"/>
  <c r="D71" i="1"/>
  <c r="D67" i="1"/>
  <c r="D63" i="1"/>
  <c r="D59" i="1"/>
  <c r="D55" i="1"/>
  <c r="D51" i="1"/>
  <c r="D47" i="1"/>
  <c r="D43" i="1"/>
  <c r="D39" i="1"/>
  <c r="D130" i="1"/>
  <c r="D126" i="1"/>
  <c r="D122" i="1"/>
  <c r="D118" i="1"/>
  <c r="D114" i="1"/>
  <c r="D110" i="1"/>
  <c r="D106" i="1"/>
  <c r="D102" i="1"/>
  <c r="D98" i="1"/>
  <c r="D94" i="1"/>
  <c r="D90" i="1"/>
  <c r="D86" i="1"/>
  <c r="D82" i="1"/>
  <c r="D78" i="1"/>
  <c r="D74" i="1"/>
  <c r="D70" i="1"/>
  <c r="D66" i="1"/>
  <c r="D62" i="1"/>
  <c r="D58" i="1"/>
  <c r="D54" i="1"/>
  <c r="D50" i="1"/>
  <c r="D46" i="1"/>
  <c r="D42" i="1"/>
  <c r="D38" i="1"/>
  <c r="O29" i="3"/>
  <c r="N29" i="3"/>
  <c r="M29" i="3"/>
  <c r="L29" i="3"/>
  <c r="K29" i="3"/>
  <c r="J29" i="3"/>
  <c r="I29" i="3"/>
  <c r="H29" i="3"/>
  <c r="F29" i="3"/>
  <c r="B30" i="22"/>
  <c r="E29" i="3"/>
  <c r="P3" i="3"/>
  <c r="O3" i="3"/>
  <c r="N3" i="3"/>
  <c r="M3" i="3"/>
  <c r="L3" i="3"/>
  <c r="K3" i="3"/>
  <c r="J3" i="3"/>
  <c r="A15" i="22"/>
  <c r="I3" i="3"/>
  <c r="H3" i="3"/>
  <c r="G3" i="3"/>
  <c r="F3" i="3"/>
  <c r="D3" i="3"/>
  <c r="E3" i="3"/>
  <c r="A35" i="22"/>
  <c r="A34" i="22"/>
  <c r="A30" i="22"/>
  <c r="A29" i="22"/>
  <c r="A28" i="22"/>
  <c r="A27" i="22"/>
  <c r="A26" i="22"/>
  <c r="B28" i="22"/>
  <c r="B35" i="22"/>
  <c r="B27" i="22"/>
  <c r="B29" i="22"/>
  <c r="B34" i="22"/>
  <c r="B26" i="22"/>
  <c r="B11" i="22"/>
  <c r="B10" i="22"/>
  <c r="B9" i="22"/>
  <c r="B12" i="22"/>
  <c r="B14" i="22"/>
  <c r="B13" i="22"/>
  <c r="B7" i="22"/>
  <c r="B6" i="22"/>
  <c r="B5" i="22"/>
  <c r="B8" i="22"/>
  <c r="D6" i="1"/>
  <c r="D7" i="1"/>
  <c r="D8" i="1"/>
  <c r="D9" i="1"/>
  <c r="D10" i="1"/>
  <c r="D11" i="1"/>
  <c r="D12" i="1"/>
  <c r="D13" i="1"/>
  <c r="D14" i="1"/>
  <c r="D15" i="1"/>
  <c r="D16" i="1"/>
  <c r="D17" i="1"/>
  <c r="D18" i="1"/>
  <c r="D19" i="1"/>
  <c r="D20" i="1"/>
  <c r="D21" i="1"/>
  <c r="D22" i="1"/>
  <c r="D23" i="1"/>
  <c r="D24" i="1"/>
  <c r="D25" i="1"/>
  <c r="D26" i="1"/>
  <c r="D27" i="1"/>
  <c r="D28" i="1"/>
  <c r="D29" i="1"/>
  <c r="D30" i="1"/>
  <c r="D31" i="1"/>
  <c r="D33" i="1"/>
  <c r="D34" i="1"/>
  <c r="D35" i="1"/>
  <c r="D36" i="1"/>
  <c r="D37" i="1"/>
  <c r="D32" i="1"/>
</calcChain>
</file>

<file path=xl/sharedStrings.xml><?xml version="1.0" encoding="utf-8"?>
<sst xmlns="http://schemas.openxmlformats.org/spreadsheetml/2006/main" count="1132" uniqueCount="464">
  <si>
    <t>DEPENDENCIAS</t>
  </si>
  <si>
    <t>Dirección General</t>
  </si>
  <si>
    <t>Oficina Asesora de Planeación</t>
  </si>
  <si>
    <t>Secretaría General</t>
  </si>
  <si>
    <t>Dirección de Gestión y Articulación de la Oferta Social</t>
  </si>
  <si>
    <t>Dirección de Acompañamiento Familiar y Comunitario</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</si>
  <si>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</si>
  <si>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</si>
  <si>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</si>
  <si>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</si>
  <si>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</si>
  <si>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</si>
  <si>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</si>
  <si>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</si>
  <si>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</si>
  <si>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</si>
  <si>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</si>
  <si>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</si>
  <si>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</si>
  <si>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</si>
  <si>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</si>
  <si>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</si>
  <si>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</si>
  <si>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</si>
  <si>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</si>
  <si>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</si>
  <si>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</si>
  <si>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</si>
  <si>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</si>
  <si>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</si>
  <si>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</si>
  <si>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</si>
  <si>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</si>
  <si>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</si>
  <si>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</si>
  <si>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</si>
  <si>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</si>
  <si>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</si>
  <si>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</si>
  <si>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</si>
  <si>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</si>
  <si>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</si>
  <si>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</si>
  <si>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</si>
  <si>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</si>
  <si>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</si>
  <si>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</si>
  <si>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</si>
  <si>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</si>
  <si>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</si>
  <si>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</si>
  <si>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</si>
  <si>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</si>
  <si>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</si>
  <si>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</si>
  <si>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</si>
  <si>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</si>
  <si>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</si>
  <si>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</si>
  <si>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</si>
  <si>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</si>
  <si>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</si>
  <si>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</si>
  <si>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</si>
  <si>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</si>
  <si>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</si>
  <si>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</si>
  <si>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</si>
  <si>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</si>
  <si>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</si>
  <si>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</si>
  <si>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</si>
  <si>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</si>
  <si>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</si>
  <si>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</si>
  <si>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</si>
  <si>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</si>
  <si>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</si>
  <si>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</si>
  <si>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</si>
  <si>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</si>
  <si>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</si>
  <si>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</si>
  <si>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</si>
  <si>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</si>
  <si>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</si>
  <si>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</si>
  <si>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</si>
  <si>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</si>
  <si>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</si>
  <si>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</si>
  <si>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</si>
  <si>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</si>
  <si>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</si>
  <si>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</si>
  <si>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</si>
  <si>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</si>
  <si>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</si>
  <si>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</si>
  <si>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</si>
  <si>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</si>
  <si>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</si>
  <si>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</si>
  <si>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</si>
  <si>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</si>
  <si>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</si>
  <si>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</si>
  <si>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</si>
  <si>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</si>
  <si>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</si>
  <si>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</si>
  <si>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</si>
  <si>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</si>
  <si>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</si>
  <si>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</si>
  <si>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</si>
  <si>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</si>
  <si>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</si>
  <si>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Número de actividades realizadas respecto a las programadas</t>
  </si>
  <si>
    <t>Origen de los recursos destinados para el desarrollo de las actividades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</si>
  <si>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</si>
  <si>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</si>
  <si>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</si>
  <si>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</si>
  <si>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</si>
  <si>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</si>
  <si>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No aplica</t>
  </si>
  <si>
    <t>Espacio de participación ciudadana</t>
  </si>
  <si>
    <t>Comité de Control Social</t>
  </si>
  <si>
    <t>Consulta</t>
  </si>
  <si>
    <t>Comité de Control Social FEST</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</si>
  <si>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</si>
  <si>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</si>
  <si>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</si>
  <si>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</si>
  <si>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</si>
  <si>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</si>
  <si>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</si>
  <si>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</si>
  <si>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</si>
  <si>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</si>
  <si>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</si>
  <si>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</si>
  <si>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</si>
  <si>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</si>
  <si>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</si>
  <si>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</si>
  <si>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</si>
  <si>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</si>
  <si>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</si>
  <si>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Promover espacios de fortalecimiento del tejido social y de aprendizaje mutuo, a partir del compartir y reconocer la diversidad cultural, los saberes propios de cada comunidad y las experiencias exitosas en la implementación del programa.</t>
  </si>
  <si>
    <t>Asambleas Municipales de elección y rendición de cuentas</t>
  </si>
  <si>
    <t>Seguimiento.
Evaluación y control.</t>
  </si>
  <si>
    <t>Formulación del Plan Anticorrupción y de Atención al Ciudadano</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</si>
  <si>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</si>
  <si>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</si>
  <si>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</si>
  <si>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</si>
  <si>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</si>
  <si>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</si>
  <si>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</si>
  <si>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</si>
  <si>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</si>
  <si>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</si>
  <si>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r>
      <t xml:space="preserve">Grupos de Interés </t>
    </r>
    <r>
      <rPr>
        <sz val="8"/>
        <color theme="1"/>
        <rFont val="Work Sans"/>
      </rPr>
      <t xml:space="preserve">(Academia, Gremios, Órganos de Control, Veedurías Ciudadanas, ONG, ciudadanía en general) </t>
    </r>
  </si>
  <si>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</si>
  <si>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1. Información</t>
  </si>
  <si>
    <t>2. Consulta</t>
  </si>
  <si>
    <t>3. Formulación Participativa</t>
  </si>
  <si>
    <t>4. Ejecución o implementación participativa</t>
  </si>
  <si>
    <t>5. Control y Evaluación</t>
  </si>
  <si>
    <t>Niveles de Participación Ciudadana</t>
  </si>
  <si>
    <t>GIT Infraestructura Social y Hábitat</t>
  </si>
  <si>
    <t>Evaluación participativa - IRACA</t>
  </si>
  <si>
    <t>Encuesta de satisfacción - IRACA</t>
  </si>
  <si>
    <t>Jornada de microfocalización - FEST</t>
  </si>
  <si>
    <t>Reunión de seguimiento y articulación - FEST</t>
  </si>
  <si>
    <t>Audiencia Pública Sectorial de Rendición de Cuentas</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</si>
  <si>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</si>
  <si>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</si>
  <si>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</si>
  <si>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</si>
  <si>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</si>
  <si>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</si>
  <si>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</si>
  <si>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</si>
  <si>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</si>
  <si>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</si>
  <si>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</si>
  <si>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</si>
  <si>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</si>
  <si>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</si>
  <si>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</si>
  <si>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</si>
  <si>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</si>
  <si>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</si>
  <si>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</si>
  <si>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</si>
  <si>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</si>
  <si>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</si>
  <si>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</si>
  <si>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</si>
  <si>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t>Código: 
F-PC-13</t>
  </si>
  <si>
    <t xml:space="preserve">Versión: 1 </t>
  </si>
  <si>
    <t>Información  
Formulación Participativa</t>
  </si>
  <si>
    <t>Oficina de Gestión Regional</t>
  </si>
  <si>
    <t>Evaluación</t>
  </si>
  <si>
    <t>No Aplica GIT</t>
  </si>
  <si>
    <t>Generar alternativas de solución</t>
  </si>
  <si>
    <t>Primera puesta a prueba con comunidad</t>
  </si>
  <si>
    <t>Consulta
Ejecución o implementación participativa.</t>
  </si>
  <si>
    <t>Consulta 
Formulación Participativa</t>
  </si>
  <si>
    <t>Iteración, seguimiento y evaluación del prototipo</t>
  </si>
  <si>
    <t>Ejecución o implementación participativa.
Control y Evaluación</t>
  </si>
  <si>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</si>
  <si>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</si>
  <si>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</si>
  <si>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</si>
  <si>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</si>
  <si>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Identificación de necesidades 
Planeación
Ejecución</t>
  </si>
  <si>
    <t>Consulta Temas de Interés para la Rendición de Cuentas Sectorial</t>
  </si>
  <si>
    <t>Identificación Necesidades
Planeación</t>
  </si>
  <si>
    <t>Construcción participativa del Informe de Rendición de Cuentas</t>
  </si>
  <si>
    <t>Encuestas de satisfacción</t>
  </si>
  <si>
    <t>Talleres de lecciones aprendidas</t>
  </si>
  <si>
    <t>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t>
  </si>
  <si>
    <t xml:space="preserve">Ejecución 
Seguimiento </t>
  </si>
  <si>
    <t xml:space="preserve">Seguimiento </t>
  </si>
  <si>
    <t>GIT
Gestión y Análisis de la
Información</t>
  </si>
  <si>
    <t>Dirección de Transferencias Monetarias</t>
  </si>
  <si>
    <t>GIT Ingreso Solidario</t>
  </si>
  <si>
    <t>GIT Compensación del IVA</t>
  </si>
  <si>
    <t>GIT Colombia Mayor</t>
  </si>
  <si>
    <t>Construir el Plan Anticorrupción y de Atención al Ciudadano (PAAC) para la respectiva vigencia, el cual se dispone en la página web en su versión preliminar para la participación de la ciudadanía.</t>
  </si>
  <si>
    <t>Planeación.</t>
  </si>
  <si>
    <t>Conocer los temas sobre los cuales los ciudadanos están interesados en que las Entidades del Sector rindan cuentas e incluirlos en los eventos e informes de Rendición de Cuentas.</t>
  </si>
  <si>
    <t>Conocer frente al informe preliminar de RdC,  las inquietudes y requerimientos de los ciudadanos para la construcción participativa del Informe Final de RdC que se presentará en la Audiencia Pública.</t>
  </si>
  <si>
    <t>Concertación con las autoridades étnicas - IRACA</t>
  </si>
  <si>
    <t>Generar espacios de diálogo  con las autoridades étnicas como máximos representantes, en las diferentes etapas del programa, que permitan una atención adaptada a la necesidades de la comunidad de acuerdo al alcance del programa IRACA.</t>
  </si>
  <si>
    <t>Identificación de necesidades.
Planeación.
Ejecución.
Seguimiento.
Evaluación y Control.</t>
  </si>
  <si>
    <t>Comités de control social - IRACA</t>
  </si>
  <si>
    <t>Realizar el seguimiento local a la implementación del programa, fomentando la transparencia, la participación, la validación y la corresponsabilidad.</t>
  </si>
  <si>
    <t>Valoración participativa de la intervención - IRACA</t>
  </si>
  <si>
    <t>Recolectar información sobre la valoración de la implementación del programa IRACA de manera participativa identificando buenas prácticas, lecciones aprendidas y oportunidades de mejora. Esta actividad se llevará a cabo en la etapa de cierre de la intervención.</t>
  </si>
  <si>
    <t>Reunión de socialización y seguimiento del  programa  Familias en su Tierra-FEST</t>
  </si>
  <si>
    <t>* Construir un mapa de oferta institucional que permita involucrar a los líderes y participantes elegidos para este rol por la UMI (Unidad Mínima de Intervención) del proyecto en la construcción de redes en seguridad alimentaria y nutrición. De la jornada se espera disponer de un inventario de la oferta institucional que indique sus alcance y medios para desarrollar efectivamente las acciones complementarias a la intervención ReSA®.
* Suministrar la información del proyecto sobre el estado, avances, logros, dificultades, cantidad de participantes, UMIs conformadas, casos de éxitos y aspectos a mejorar para la culminación efectiva del proyecto, a una muestra de la población objeto de intervención, entre los cuales incluirá los lideres SAN, los participantes elegidos para este rol por la UMIs, entre otros actores claves en el territorio.</t>
  </si>
  <si>
    <t>Formulación Participativa
Ejecución o implementación participativa</t>
  </si>
  <si>
    <t>Ejecución o implementación participativa.</t>
  </si>
  <si>
    <t>Comité Municipal de Líderes y lideresas-Líderes y lideresas Indígenas</t>
  </si>
  <si>
    <t>• Fortalecer las redes sociales y las relaciones de apoyo solidario entre las titulares del programa Familias en Acción.
• Fomentar el sentido de corresponsabilidad de las familias con sus comunidades.
• Difundir información relevante para las titulares sobre los procesos del programa y la oferta complementaria.
• Fortalecer las competencias ciudadanas y comunitarias y tratar temáticas priorizadas para la población participante.</t>
  </si>
  <si>
    <t>• Planear y hacer seguimiento de las actividades de Bienestar Comunitario a realizar con las familias en el municipio y el Plan Comunitario Anual  
• Elegir representantes a las Mesas Temáticas Municipales de Salud y Educación
• Fortalecer las competencias ciudadanas y comunitarias  
• Divulgar información relevante de los procesos de Familias en Acción para comunicar a sus grupos de titulares, 
• Priorizar necesidades que puedan ser atendidas a través de la oferta social 
• Priorizar problemáticas que afectan a la comunidad para plantear acciones de corresponsabilidad.</t>
  </si>
  <si>
    <t>Comité Municipal de Líderes y lideresas - Líderes y lideresas Indígenas.</t>
  </si>
  <si>
    <t>Promover la visibilidad en la vida municipal de las familias participantes del programa Familias en Acción.
Promover la rendición de cuentas por parte de la administración municipal sobre la operación del programa.
Ratificar y legitimar la elección de líderes y lideresas del programa.</t>
  </si>
  <si>
    <t>Ejecución
Evaluación y Control</t>
  </si>
  <si>
    <t>Asambleas Municipales del programa Familias en Acción</t>
  </si>
  <si>
    <t>Ejecución o implementación participativa
Control y Evaluación</t>
  </si>
  <si>
    <t>Encuentros Regionales de Líderes, líderesas - Líderes y lideresas Indígenas</t>
  </si>
  <si>
    <t>Propiciar un espacio de encuentro y aprendizaje para el afianzamiento del ejercicio de liderazgo en el Programa y de los conocimientos generales y operativos que deben tener lideres y lideresas del programa Familias en Acción  para ejercer su rol. 
Aportar al fortalecimiento de las redes sociales y del quehacer de Líderes y lideresas del programa, su ética y su participación en el desarrollo de las líneas estratégicas del Componente de Bienestar Comunitario.</t>
  </si>
  <si>
    <t>Encuentro de Intercambio de Experiencias entre Líderes(as), Líderes(as) Indígenas y Líderes(as) NARP</t>
  </si>
  <si>
    <t>Prosperidad con la Gente</t>
  </si>
  <si>
    <t>Dar a conocer las diferentes intervenciones e inversiones que la Entidad realiza en cada uno de los territorios,  generando un diálogo con los participantes, resolviendo dudas y escuchando sus observaciones y aportes respecto a la gestión de la entidad. También será posible visibilizar las acciones que desde nuestras Direcciones Regionales se adelantan de manera permanente.</t>
  </si>
  <si>
    <t>Entender el problema - Preguntar</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</si>
  <si>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t>
    </r>
  </si>
  <si>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</si>
  <si>
    <r>
      <t xml:space="preserve">Generar el primer espacio en donde se ponga a aprueba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</si>
  <si>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r>
      <t xml:space="preserve">Generar espacios en donde se itere el prototipo con diferentes actores, </t>
    </r>
    <r>
      <rPr>
        <b/>
        <sz val="8"/>
        <color theme="1"/>
        <rFont val="Work Sans"/>
      </rPr>
      <t>entre ellos los grupos de valor</t>
    </r>
    <r>
      <rPr>
        <sz val="8"/>
        <color theme="1"/>
        <rFont val="Work Sans"/>
        <family val="3"/>
      </rPr>
      <t>,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t>
    </r>
  </si>
  <si>
    <t>Presentar a la ciudadanía los términos de referencia para observaciones del programa Empléate , en el marco de la convocatoria.</t>
  </si>
  <si>
    <t>Divulgar y Socializar los términos de la convocatoria, que permita identificar   aliados para la ejecución del programa.</t>
  </si>
  <si>
    <t>Hacer seguimiento junto con los grupos de valor y los grupos de interés , al avance de los diferentes componentes del Programa, al proceso de formación y acompañamiento técnico por parte del(la) Socio/Operador/Contratista, a los compromisos adquiridos, identificando las acciones de mejora a las que haya lugar.</t>
  </si>
  <si>
    <t>Subdirección de Transferencias Monetarias Condicionadas</t>
  </si>
  <si>
    <t xml:space="preserve">Identificar la percepción de los hogares atendidos frente a la intervención realizada por el programa en su territorio, determinando el grado de satisfacción de los participantes y autoridades étnicas. Lo anterior se aplicará a un grupo muestral de la población atendida. </t>
  </si>
  <si>
    <t xml:space="preserve">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 </t>
  </si>
  <si>
    <t>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t>
  </si>
  <si>
    <t>Realizar encuesta de satisfacción a participantes  del programa Empléate de la vigencia 2021, con el fin de conocer su percepción en la atención como beneficiarios del programa y realizar los ajustes correspondientes para próximas intervenciones.</t>
  </si>
  <si>
    <t>Innovación Abierta</t>
  </si>
  <si>
    <t xml:space="preserve">Construir conjuntamente con la ciudadanía en general y en particular con los grupos de valor y grupos de interés de Prosperidad Social respuestas que permitan solucionar las problemáticas identificadas por la Entidad. </t>
  </si>
  <si>
    <t>Identificación de necesidades. 
Planeación.
Ejecución.
Seguimiento.</t>
  </si>
  <si>
    <t>Consulta.
Formulación participativa.
Ejecución o implementación participativa.</t>
  </si>
  <si>
    <t>GIT Gestión Social</t>
  </si>
  <si>
    <t>Subdirección de Transferencias Monetarias NO Condicionadas</t>
  </si>
  <si>
    <t>Magdalena</t>
  </si>
  <si>
    <t>Santa Marta; 688-DPS 2017; AV1</t>
  </si>
  <si>
    <t>Aguadas; 501-DPS 2021; AV1</t>
  </si>
  <si>
    <t>Sucre</t>
  </si>
  <si>
    <t>Arauca</t>
  </si>
  <si>
    <t>Risaralda</t>
  </si>
  <si>
    <t>Nariño</t>
  </si>
  <si>
    <t>Meta</t>
  </si>
  <si>
    <t>Boyacá</t>
  </si>
  <si>
    <t>Cundinamarca</t>
  </si>
  <si>
    <t>Albán; 713-DPS 2021; AV2</t>
  </si>
  <si>
    <t>Santa Ana; 714-DPS 2021; AV2</t>
  </si>
  <si>
    <t>Albán; 715-DPS 2021; AV2</t>
  </si>
  <si>
    <t>Puerres; 686-DPS 2021; AV1</t>
  </si>
  <si>
    <t>Villeta; 688-DPS 2021; AV1</t>
  </si>
  <si>
    <t>Galeras; 696-DPS 2016; AV2</t>
  </si>
  <si>
    <t>Fortul; 697-DPS 2016; AV2</t>
  </si>
  <si>
    <t>Córdoba</t>
  </si>
  <si>
    <t>Chima; 703-DPS 2021; AV2</t>
  </si>
  <si>
    <t>Atlántico</t>
  </si>
  <si>
    <t>Sora; 677-DPS 2021; AV1</t>
  </si>
  <si>
    <t>Soatá; 680-DPS 2021; AV1</t>
  </si>
  <si>
    <t>Algarrobo; 685-DPS 2021; AV1</t>
  </si>
  <si>
    <t>La Virginia; 698-DPS 2017; AV2</t>
  </si>
  <si>
    <t>Cauca</t>
  </si>
  <si>
    <t>Chocó</t>
  </si>
  <si>
    <t>Candelaria; 707-DPS 2021; AV2</t>
  </si>
  <si>
    <t>Padilla; 717-DPS 2021; AV2</t>
  </si>
  <si>
    <t>El Cantón del San Pablo; 721-DPS 2021; AV2</t>
  </si>
  <si>
    <t>San José del Palmar; 722-DPS 2021; AV2</t>
  </si>
  <si>
    <t>Pachavita; 725-DPS 2016; AV3</t>
  </si>
  <si>
    <t>Antioquia</t>
  </si>
  <si>
    <t>Piendamó; 678-DPS 2021; AV1</t>
  </si>
  <si>
    <t>San Zenón; 683-DPS 2021; AV1</t>
  </si>
  <si>
    <t>Arboleda; 689-DPS 2021; AV1</t>
  </si>
  <si>
    <t>Puerto Triunfo; 708-DPS 2021; AV2</t>
  </si>
  <si>
    <t>Urrao; 690-DPS 2021; AV1</t>
  </si>
  <si>
    <t>Valle del Cauca</t>
  </si>
  <si>
    <t>Roldanillo; 705-DPS 2021; AV2</t>
  </si>
  <si>
    <t>Mesetas; 712-DPS 2021; AV2</t>
  </si>
  <si>
    <t>Restrepo; 719-DPS 2021; AV2</t>
  </si>
  <si>
    <t>Baranoa; 710-DPS 2021; AV2</t>
  </si>
  <si>
    <t>Granada; 291-DPS 2021; AV3</t>
  </si>
  <si>
    <t>San Pablo de Borbur; 675-DPS 2021; AV1</t>
  </si>
  <si>
    <t>Cesar</t>
  </si>
  <si>
    <t>Alcalá; 695-DPS 2021; AV1</t>
  </si>
  <si>
    <t>Viotá; 711-DPS 2021; AV2</t>
  </si>
  <si>
    <t>Río Quito; 723-DPS 2021; AV2</t>
  </si>
  <si>
    <t>Río Quito; 701-DPS 2021; AV2</t>
  </si>
  <si>
    <t>Tinjacá; 681-DPS 2021; AV1</t>
  </si>
  <si>
    <t>Vista hermosa; 682-DPS 2021; AV1</t>
  </si>
  <si>
    <t>Valledupar; 691-DPS 2021; AV1</t>
  </si>
  <si>
    <t>Sopetrán; 720-DPS 2021; AV2</t>
  </si>
  <si>
    <t>El Peñol; 693-DPS 2021; AV1</t>
  </si>
  <si>
    <t>Puerto Escondido; 694-DPS 2021; AV1</t>
  </si>
  <si>
    <t>Quimbaya; 704-DPS 2021; AV2</t>
  </si>
  <si>
    <t>Villavicencio; 724-DPS 2014; AV3</t>
  </si>
  <si>
    <t>Fusagasugá; 716-DPS 2021; AV2</t>
  </si>
  <si>
    <t>Caldas</t>
  </si>
  <si>
    <t>Bagadó; 691-DPS 2021; AV1</t>
  </si>
  <si>
    <t>Tolima</t>
  </si>
  <si>
    <t>Carmen de Apicalá; 673-DPS 2021; AV1</t>
  </si>
  <si>
    <t>San Antero; 674-DPS 2021; AV1</t>
  </si>
  <si>
    <t>El Cerrito; 676-DPS 2021; AV1</t>
  </si>
  <si>
    <t>Pailitas; 679-DPS 2021; AV1</t>
  </si>
  <si>
    <t>Montenegro; 687-DPS 2021; AV1</t>
  </si>
  <si>
    <t>Bolívar</t>
  </si>
  <si>
    <t>Barbacoas; 699-DPS 2017; AV2</t>
  </si>
  <si>
    <t>Chiquinquirá; 706-DPS 2021; AV2</t>
  </si>
  <si>
    <t>Amazonas</t>
  </si>
  <si>
    <t>Puerto Nariño; 718-DPS 2021; AV2</t>
  </si>
  <si>
    <t>Santa Marta; 700-DPS 2017; AV2</t>
  </si>
  <si>
    <t>Quindío</t>
  </si>
  <si>
    <t>Norosí; 692-DPS 2021; AV1</t>
  </si>
  <si>
    <t>durante el mes de Octubre</t>
  </si>
  <si>
    <t>Del 3 al 14 de Octubre</t>
  </si>
  <si>
    <t>Del 24 al 31 de Octubre</t>
  </si>
  <si>
    <t>Encuesta a realizarse a través del Call Center de Prosperidad Social</t>
  </si>
  <si>
    <t>Encuesta a realizarse a través del Call Center de Prosperidad Social dirigida a los empresarios</t>
  </si>
  <si>
    <t xml:space="preserve">Convenio No 236 del 2021 
Se realizaran las actividades del Convenio No. 236 el día 3 de octubre al día 30 de octubre 
</t>
  </si>
  <si>
    <t xml:space="preserve">Convenio 236
Las reuniones se realizaran en las oficinas del operador en los municipios mencionados. 
2do Comité de Control Social Convenio 236 de 2021. 
</t>
  </si>
  <si>
    <t xml:space="preserve">Convenio No 343 del 2021 
Se realizarán las actividades del Convenio No. 343 el día 21 de octubre </t>
  </si>
  <si>
    <t>Timbiquí; 684-DPS 2021; AV1</t>
  </si>
  <si>
    <t>Montelíbano; 702-DPS 2021; AV2</t>
  </si>
  <si>
    <t>Repelón; 709-DPS 2021; AV2</t>
  </si>
  <si>
    <t xml:space="preserve">Convenio No. 343
Las reuniones se realizaran virtuales y/o presenciales según las condiciones que se presenten  en el territorio. </t>
  </si>
  <si>
    <t>Acandí – Cocomasur / Carmen del Darién - Consejo Comunitario de la Cuenca del Río Domingodo
Riosucio – Cacarica / Riosucio- Cocolatu / Riosucio- Cocopema / Bojayá - r. opogado doguado
Bojayá – Cocomacia / Bojayá- r. uva pogue / Bojayá - r. buchadó amparradó / Atrato - Cocomopoca
Unguia - r. eyaquera / Unguia - r. tanela / Río Quito - San Isidro / Río Quito - La Soledad
Río Quito - Villa Contó / Medio Baudó - c.c.rio pepé / Alto Baudó - Resguardo Río Catru Dubaza y Ancoso / Bajo Baudó - c.c. Pizarro / Bajo Baudó - c.c. San Agustín de Terrón / Bajo Baudó - Villa María Purrichá / Litoral Del San Juan -  Acadesan / Litoral Del San Juan - Resguardo Puerto Pizario Cabecera / Litoral Del San Juan- Guadualito / Litoral Del San Juan- Unión San Juan / Litoral Del San Juan - Resguardo Indígena Docordo – Balsalito / Litoral Del San Juan- Resguardo Indígena Togoroma / El Carmen De Atrato - Resguardo Indígena El Fiera</t>
  </si>
  <si>
    <t xml:space="preserve">Vía plataformas electrónicas , Teams, Meet, Zoom </t>
  </si>
  <si>
    <t>Nariño-Tumaco 
Resguardo Inda Guacaray  (Validación  de Ficha de Proyecto)</t>
  </si>
  <si>
    <t xml:space="preserve">Antioquia </t>
  </si>
  <si>
    <t>Valle Del Cauca</t>
  </si>
  <si>
    <t>Santander</t>
  </si>
  <si>
    <t>Norte De Santander</t>
  </si>
  <si>
    <t>Putumayo</t>
  </si>
  <si>
    <t>Choco</t>
  </si>
  <si>
    <t>Casanare</t>
  </si>
  <si>
    <t>Auditoría Visible 1; 402 DPS 2016; Chiquinquirá - Boyacá</t>
  </si>
  <si>
    <t>Auditoría Visible 1; 586 DPS 2016; La Dorada - Caldas</t>
  </si>
  <si>
    <t xml:space="preserve">Auditoría Visible 1; 612 DPS 2016; El Peñol - Antioquia </t>
  </si>
  <si>
    <t>Auditoría Visible 1; 586 DPS 2016; Manizales - Caldas</t>
  </si>
  <si>
    <t>Auditoría Visible 1; 586 DPS 2016; Norcasia - Caldas</t>
  </si>
  <si>
    <t>Auditoría Visible 1; 586 DPS 2021; Salamina - Caldas</t>
  </si>
  <si>
    <t>Auditoría Visible 1; 656 DPS 2021; Palestina - Caldas</t>
  </si>
  <si>
    <t>Auditoría Visible 1; 704 DPS 2021; San Bernardo Del Viento - Córdoba</t>
  </si>
  <si>
    <t>Auditoría Visible 1; 677 DPS 2021; Armero - Tolima</t>
  </si>
  <si>
    <t>Auditoría Visible 1; 636 DPS 2021; Armero - Tolima</t>
  </si>
  <si>
    <t>Auditoría Visible 1; 525 DPS 2021; Buenaventura - Valle Del Cauca</t>
  </si>
  <si>
    <t>Auditoría Visible 1; 520 DPS 2021; Guadalajara De Buga - Valle Del Cauca</t>
  </si>
  <si>
    <t>Auditoría Visible 1; 454 DPS 2021; Coyaima - Tolima</t>
  </si>
  <si>
    <t>Auditoría Visible 1; 464 DPS 2021; Caldas - Antioquia</t>
  </si>
  <si>
    <t>Auditoría Visible 1; 637 DPS 2021; La Mesa - Cundinamarca</t>
  </si>
  <si>
    <t>Auditoría Visible 1; 421 DPS 2021; Prado - Tolima</t>
  </si>
  <si>
    <t>Auditoría Visible 1; 639 DPS 2021; Cucutilla - Norte De Santander</t>
  </si>
  <si>
    <t>Auditoría Visible 1; 674 DPS 2021; Coyaima - Tolima</t>
  </si>
  <si>
    <t>Auditoría Visible 1; 688 DPS 2021; Algarrobo - Magdalena</t>
  </si>
  <si>
    <t>Auditoría Visible 1; 385 DPS 2021; Los Palmitos - Sucre</t>
  </si>
  <si>
    <t>Auditoría Visible 1; 382 DPS 2021; Calima - Valle Del Cauca</t>
  </si>
  <si>
    <t>Auditoría Visible 2; 332 DPS 2016; Tarazá - Antioquia</t>
  </si>
  <si>
    <t>Auditoría Visible 2; 353 DPS 2016; Algarrobo - Magdalena</t>
  </si>
  <si>
    <t>Auditoría Visible 2; 380 DPS 2016; Puerto Lleras - Meta</t>
  </si>
  <si>
    <t>Auditoría Visible 2; 458 DPS 2016; Fortul - Arauca</t>
  </si>
  <si>
    <t>Auditoría Visible 2; 561 DPS 2016; Colón - Putumayo</t>
  </si>
  <si>
    <t>Auditoría Visible 2; 688 DPS 2017; Santa Marta - Magdalena</t>
  </si>
  <si>
    <t>Auditoría Visible 2; 501 DPS 2021; Marmato - Caldas</t>
  </si>
  <si>
    <t>Auditoría Visible 2; 595 DPS 2021; El Guamo - Tolima</t>
  </si>
  <si>
    <t>Auditoría Visible 2; 383 DPS 2021; Tuluá - Valle Del Cauca</t>
  </si>
  <si>
    <t>Auditoría Visible 2; 448 DPS 2021; El Banco - Magdalena</t>
  </si>
  <si>
    <t>Auditoría Visible 2; 631 DPS 2021; Chiquinquirá - Boyacá</t>
  </si>
  <si>
    <t>Auditoría Visible 2; 364 DPS 2021; Galapa - Atlántico</t>
  </si>
  <si>
    <t>Auditoría Visible 2; 671 DPS 2021; Giraldo - Antioquia</t>
  </si>
  <si>
    <t>Auditoría Visible 2; 369 DPS 2021; Nariño - Nariño</t>
  </si>
  <si>
    <t>Auditoría Visible 2; 565 DPS 2021; Baranoa - Atlántico</t>
  </si>
  <si>
    <t>Auditoría Visible 2; 337 DPS 2021; San Marcos - Sucre</t>
  </si>
  <si>
    <t>Auditoría Visible 2; 504 DPS 2021; El Zulia - Norte De Santander</t>
  </si>
  <si>
    <t>Auditoría Visible 2; 505 DPS 2021; San Cayetano - Norte De Santander</t>
  </si>
  <si>
    <t>Auditoría Visible 2; 359 DPS 2021; Vistahermosa - Meta</t>
  </si>
  <si>
    <t>Auditoría Visible 2; 593 DPS 2021; Caimito - Sucre</t>
  </si>
  <si>
    <t>Auditoría Visible 2; 484 DPS 2021; Sonsón - Antioquia</t>
  </si>
  <si>
    <t>Auditoría Visible 2; 463 DPS 2021; Trinidad - Casanare</t>
  </si>
  <si>
    <t>Auditoría Visible 2; 671 DPS 2021; Chigorodó - Antioquia</t>
  </si>
  <si>
    <t>Auditoría Visible 2; 692 DPS 2021; San Luis - Tolima</t>
  </si>
  <si>
    <t>Auditoría Visible 2; 393 DPS 2021; Luruaco - Atlántico</t>
  </si>
  <si>
    <t>Auditoría Visible 2; 700 DPS 2021; El Zulia - Norte De Santander</t>
  </si>
  <si>
    <t>Auditoría Visible 2; 354 DPS 2021; Cubarral - Meta</t>
  </si>
  <si>
    <t>Auditoría Visible 2; 648 DPS 2021; Carolina - Antioquia</t>
  </si>
  <si>
    <t>Auditoría Visible 2; 671 DPS 2021; Caracolí - Antioquia</t>
  </si>
  <si>
    <t>Auditoría Visible 2; 363 DPS 2021; Algarrobo - Magdalena</t>
  </si>
  <si>
    <t>Auditoría Visible 2; 352 DPS 2021; San Carlos De Guaroa - Meta</t>
  </si>
  <si>
    <t>Auditoría Visible 2; 671 DPS 2021; San Luis - Antioquia</t>
  </si>
  <si>
    <t>Auditoría Visible 2 - 3; 281 DPS 2016; Nechí - Antioquia</t>
  </si>
  <si>
    <t>Auditoría Visible 3; 348 DPS 2016; Toribio - Cauca</t>
  </si>
  <si>
    <t>Auditoría Visible 3; 629 DPS 2017; Bojacá - Cundinamarca</t>
  </si>
  <si>
    <t>Auditoría Visible 3; 347 DPS 2021; Colón - Nariño</t>
  </si>
  <si>
    <t>Auditoría Visible 3; 369 DPS 2021; Florida - Valle Del Cauca</t>
  </si>
  <si>
    <t>Auditoría Visible 3; 458 DPS 2021; Cucutilla - Norte De Santander</t>
  </si>
  <si>
    <t>Auditoría Visible 3; 369 DPS 2021; Restrepo - Valle Del Cauca</t>
  </si>
  <si>
    <t>Auditoría Visible 3; 399 DPS 2021; Lérida - Tolima</t>
  </si>
  <si>
    <t>Auditoría Visible 3; 333 DPS 2021; La Cruz - Nariño</t>
  </si>
  <si>
    <t>Auditoría Visible 3; 369 DPS 2021; La Cumbre - Valle Del Cauca</t>
  </si>
  <si>
    <t>Auditoría Visible 1; 586 DPS 2016; Chinchiná - Caldas</t>
  </si>
  <si>
    <t>Auditoría Visible 1; 558 DPS 2021; Mistrató - Risaralda</t>
  </si>
  <si>
    <t>Auditoría Visible 1; 621 DPS 2021; Candelaria - Atlántico</t>
  </si>
  <si>
    <t>Auditoría Visible 1; 579 DPS 2021; Sabanagrande - Atlántico</t>
  </si>
  <si>
    <t>Auditoría Visible 1; 573 DPS 2021; Sabanagrande - Atlántico</t>
  </si>
  <si>
    <t>Auditoría Visible 1; 465 DPS 2021; Sora - Boyacá</t>
  </si>
  <si>
    <t>Auditoría Visible 1; 604 DPS 2021; Piendamó - Cauca</t>
  </si>
  <si>
    <t>Auditoría Visible 1; 701 DPS 2021; Landázuri - Santander</t>
  </si>
  <si>
    <t>Auditoría Visible 1; 566 DPS 2021; Candelaria - Atlántico</t>
  </si>
  <si>
    <t>Auditoría Visible 1; 590 DPS 2021; San Zenón - Magdalena</t>
  </si>
  <si>
    <t>Auditoría Visible 1; 501 DPS 2021; Muzo - Boyacá</t>
  </si>
  <si>
    <t>Auditoría Visible 1; 581 DPS 2021; Chiscas - Boyacá</t>
  </si>
  <si>
    <t>Auditoría Visible 1; 369 DPS 2021; La Unión - Nariño</t>
  </si>
  <si>
    <t>Auditoría Visible 1; 479 DPS 2021; Campo De La Cruz - Atlántico</t>
  </si>
  <si>
    <t>Auditoría Visible 1; 687 DPS 2021; Sabanalarga - Atlántico</t>
  </si>
  <si>
    <t>Auditoría Visible 1; 378 DPS 2021; Ciudad Bolívar - Antioquia</t>
  </si>
  <si>
    <t>Auditoría Visible 1; 679 DPS 2021; Tasco - Boyacá</t>
  </si>
  <si>
    <t>Auditoría Visible 1; 306 DPS 2021; Norosí - Bolívar</t>
  </si>
  <si>
    <t>Auditoría Visible 2; 303 DPS 2021; Albán - Cundinamarca</t>
  </si>
  <si>
    <t>Auditoría Visible 1 - 2; 467 DPS 2016; Amagá - Antioquia</t>
  </si>
  <si>
    <t>Auditoría Visible 2; 417 DPS 2021; San José Del Palmar - Chocó</t>
  </si>
  <si>
    <t>Durante el periodo comprendido entre el 5 de octubre al 30 de noviembre de 2022</t>
  </si>
  <si>
    <t>Los encuentros pedagógicos se desarrollarán en los 376 municipios que han programado y se replicarán en cada uno de los  grupos de titulares con su respectivo líder o lideresa, según la organización de cada municipio.</t>
  </si>
  <si>
    <t>Los Comités Municipales de líderes, lideresas y líderes, lideresas indígenas se desarrollarán en los 430 municipios donde se han programado.</t>
  </si>
  <si>
    <t xml:space="preserve">La presente ventana de tiempo para programación y ejecución de espacios de participación social va desde el 5 de octubre hasta el 30 de noviembre; por lo cual este es un reporte es parcial, sobre lo programado a la fecha(11 de octubre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</si>
</sst>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20" x14ac:knownFonts="1">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b/>
      <sz val="10"/>
      <name val="Work Sans"/>
    </font>
    <font>
      <b/>
      <sz val="8"/>
      <name val="Work Sans"/>
    </font>
    <font>
      <b/>
      <sz val="8"/>
      <color theme="1"/>
      <name val="Work Sans"/>
    </font>
    <font>
      <b/>
      <sz val="9"/>
      <name val="Work Sans"/>
    </font>
    <font>
      <b/>
      <sz val="12"/>
      <name val="Work Sans"/>
    </font>
    <font>
      <sz val="8"/>
      <color theme="1"/>
      <name val="Work Sans"/>
    </font>
    <font>
      <b/>
      <sz val="8"/>
      <color rgb="FF0070C0"/>
      <name val="Work Sans"/>
    </font>
    <font>
      <b/>
      <sz val="9"/>
      <color theme="1"/>
      <name val="Work Sans"/>
    </font>
    <font>
      <sz val="9"/>
      <name val="Work Sans"/>
    </font>
    <font>
      <b/>
      <sz val="11"/>
      <name val="Work Sans"/>
    </font>
    <font>
      <b/>
      <sz val="11"/>
      <color rgb="FFFF0000"/>
      <name val="Work Sans"/>
    </font>
    <font>
      <b/>
      <sz val="14"/>
      <name val="Work Sans"/>
    </font>
    <font>
      <u/>
      <sz val="11"/>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157">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49" fontId="6" fillId="0" borderId="4" xfId="0" applyNumberFormat="1" applyFont="1" applyBorder="1" applyAlignment="1" applyProtection="1">
      <alignment horizontal="left" vertical="center" wrapText="1"/>
      <protection locked="0"/>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0" fillId="0" borderId="0" xfId="0" applyProtection="1"/>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8" xfId="0" applyFill="1" applyBorder="1" applyAlignment="1" applyProtection="1">
      <alignment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9"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0" fontId="1" fillId="0" borderId="0" xfId="0" applyFont="1" applyProtection="1"/>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8" borderId="14" xfId="0" applyFont="1" applyFill="1" applyBorder="1" applyAlignment="1" applyProtection="1">
      <alignment horizontal="center" vertical="center" wrapText="1"/>
    </xf>
    <xf numFmtId="0" fontId="2" fillId="8" borderId="15" xfId="0" applyFont="1" applyFill="1" applyBorder="1" applyAlignment="1" applyProtection="1">
      <alignment horizontal="center" vertical="center" wrapText="1"/>
    </xf>
    <xf numFmtId="0" fontId="2" fillId="8" borderId="16" xfId="0" applyFont="1" applyFill="1" applyBorder="1" applyAlignment="1" applyProtection="1">
      <alignment horizontal="center" vertical="center" wrapText="1"/>
    </xf>
    <xf numFmtId="0" fontId="9" fillId="8" borderId="11"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49" fontId="6" fillId="0" borderId="3" xfId="0" applyNumberFormat="1" applyFont="1" applyFill="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hidden="1"/>
    </xf>
    <xf numFmtId="0" fontId="7" fillId="7"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8" borderId="19" xfId="0" applyFont="1" applyFill="1" applyBorder="1" applyAlignment="1" applyProtection="1">
      <alignment horizontal="center" vertical="center" wrapText="1"/>
    </xf>
    <xf numFmtId="0" fontId="2" fillId="8" borderId="20" xfId="0" applyFont="1" applyFill="1" applyBorder="1" applyAlignment="1" applyProtection="1">
      <alignment horizontal="center" vertical="center" wrapText="1"/>
    </xf>
    <xf numFmtId="0" fontId="2" fillId="8" borderId="21" xfId="0" applyFont="1" applyFill="1" applyBorder="1" applyAlignment="1" applyProtection="1">
      <alignment horizontal="center" vertical="center" wrapText="1"/>
    </xf>
    <xf numFmtId="164" fontId="6" fillId="0" borderId="3" xfId="0" applyNumberFormat="1" applyFont="1" applyFill="1" applyBorder="1" applyAlignment="1" applyProtection="1">
      <alignment horizontal="left" vertical="center" wrapText="1"/>
      <protection locked="0"/>
    </xf>
    <xf numFmtId="166" fontId="6" fillId="0" borderId="3" xfId="0" applyNumberFormat="1" applyFont="1" applyFill="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xf>
    <xf numFmtId="0" fontId="2" fillId="8"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9"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9" fillId="10"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1" fillId="0" borderId="0" xfId="0" applyNumberFormat="1" applyFont="1" applyProtection="1"/>
    <xf numFmtId="0" fontId="1" fillId="0" borderId="0" xfId="0" applyNumberFormat="1" applyFont="1" applyProtection="1">
      <protection locked="0"/>
    </xf>
    <xf numFmtId="0" fontId="0" fillId="0" borderId="0" xfId="0" applyFill="1" applyBorder="1" applyAlignment="1" applyProtection="1">
      <alignment vertical="center" wrapText="1"/>
    </xf>
    <xf numFmtId="0" fontId="0" fillId="0" borderId="0" xfId="0" applyBorder="1" applyAlignment="1" applyProtection="1">
      <alignment wrapText="1"/>
    </xf>
    <xf numFmtId="0" fontId="0" fillId="0" borderId="0" xfId="0" applyBorder="1" applyAlignment="1" applyProtection="1">
      <alignment horizontal="left" vertical="center" wrapText="1"/>
    </xf>
    <xf numFmtId="0" fontId="0" fillId="0" borderId="23" xfId="0" applyBorder="1" applyAlignment="1" applyProtection="1">
      <alignment vertical="center" wrapText="1"/>
    </xf>
    <xf numFmtId="0" fontId="2" fillId="8" borderId="24" xfId="0" applyFont="1" applyFill="1" applyBorder="1" applyAlignment="1" applyProtection="1">
      <alignment vertical="top" wrapText="1"/>
    </xf>
    <xf numFmtId="0" fontId="2" fillId="8" borderId="25" xfId="0" applyFont="1" applyFill="1" applyBorder="1" applyAlignment="1" applyProtection="1">
      <alignment vertical="top" wrapText="1"/>
    </xf>
    <xf numFmtId="0" fontId="2" fillId="8" borderId="25" xfId="0" applyFont="1" applyFill="1" applyBorder="1" applyAlignment="1" applyProtection="1">
      <alignment horizontal="left" vertical="top" wrapText="1"/>
    </xf>
    <xf numFmtId="0" fontId="2" fillId="8" borderId="26" xfId="0" applyFont="1" applyFill="1" applyBorder="1" applyAlignment="1" applyProtection="1">
      <alignment vertical="top" wrapText="1"/>
    </xf>
    <xf numFmtId="0" fontId="2" fillId="0" borderId="22" xfId="0" applyFont="1" applyBorder="1" applyAlignment="1" applyProtection="1">
      <alignment horizontal="center" vertical="center"/>
    </xf>
    <xf numFmtId="0" fontId="0" fillId="8" borderId="27" xfId="0" applyFill="1" applyBorder="1" applyAlignment="1" applyProtection="1">
      <alignment vertical="top" wrapText="1"/>
    </xf>
    <xf numFmtId="0" fontId="0" fillId="8" borderId="28" xfId="0" applyFill="1" applyBorder="1" applyAlignment="1" applyProtection="1">
      <alignment vertical="top" wrapText="1"/>
    </xf>
    <xf numFmtId="0" fontId="0" fillId="8" borderId="29" xfId="0" applyFill="1" applyBorder="1" applyAlignment="1" applyProtection="1">
      <alignment vertical="top" wrapText="1"/>
    </xf>
    <xf numFmtId="0" fontId="6" fillId="0" borderId="4" xfId="0" applyNumberFormat="1" applyFont="1" applyBorder="1" applyAlignment="1" applyProtection="1">
      <alignment horizontal="left" vertical="center" wrapText="1"/>
    </xf>
    <xf numFmtId="0" fontId="6" fillId="3" borderId="3" xfId="0" applyNumberFormat="1" applyFont="1" applyFill="1" applyBorder="1" applyAlignment="1" applyProtection="1">
      <alignment horizontal="left" vertical="center" wrapText="1"/>
    </xf>
    <xf numFmtId="0" fontId="6" fillId="3" borderId="4" xfId="0" applyNumberFormat="1" applyFont="1" applyFill="1" applyBorder="1" applyAlignment="1" applyProtection="1">
      <alignment horizontal="left" vertical="center" wrapText="1"/>
    </xf>
    <xf numFmtId="0" fontId="6" fillId="3" borderId="4" xfId="0" applyNumberFormat="1" applyFont="1" applyFill="1" applyBorder="1" applyAlignment="1" applyProtection="1">
      <alignment vertical="center" wrapText="1"/>
    </xf>
    <xf numFmtId="0" fontId="4" fillId="3" borderId="3" xfId="0" applyNumberFormat="1" applyFont="1" applyFill="1" applyBorder="1" applyAlignment="1" applyProtection="1">
      <alignment horizontal="left" vertical="center" wrapText="1"/>
    </xf>
    <xf numFmtId="49" fontId="6" fillId="3" borderId="3" xfId="0" applyNumberFormat="1" applyFont="1" applyFill="1" applyBorder="1" applyAlignment="1" applyProtection="1">
      <alignment horizontal="left" vertical="center" wrapText="1"/>
    </xf>
    <xf numFmtId="165" fontId="6" fillId="0" borderId="3" xfId="0" applyNumberFormat="1" applyFont="1" applyFill="1" applyBorder="1" applyAlignment="1" applyProtection="1">
      <alignment horizontal="left" vertical="center" wrapText="1"/>
      <protection locked="0"/>
    </xf>
    <xf numFmtId="166" fontId="6" fillId="0" borderId="3" xfId="0" applyNumberFormat="1" applyFont="1" applyFill="1" applyBorder="1" applyAlignment="1" applyProtection="1">
      <alignment horizontal="left" vertical="center" wrapText="1"/>
      <protection locked="0"/>
    </xf>
    <xf numFmtId="0" fontId="6" fillId="0" borderId="3" xfId="0" applyNumberFormat="1" applyFont="1" applyFill="1" applyBorder="1" applyAlignment="1" applyProtection="1">
      <alignment horizontal="left" vertical="center" wrapText="1"/>
      <protection locked="0"/>
    </xf>
    <xf numFmtId="167" fontId="6" fillId="0" borderId="3"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0" fontId="1" fillId="0" borderId="0" xfId="0" applyFont="1" applyFill="1" applyProtection="1">
      <protection locked="0"/>
    </xf>
    <xf numFmtId="0" fontId="0" fillId="3" borderId="1" xfId="0" applyFill="1" applyBorder="1" applyAlignment="1" applyProtection="1">
      <alignment wrapText="1"/>
    </xf>
    <xf numFmtId="0" fontId="0" fillId="3" borderId="1" xfId="0" applyFill="1" applyBorder="1" applyAlignment="1" applyProtection="1">
      <alignment horizontal="left" vertical="center" wrapText="1"/>
    </xf>
    <xf numFmtId="0" fontId="0" fillId="3" borderId="1" xfId="0" applyFill="1" applyBorder="1" applyAlignment="1" applyProtection="1">
      <alignment vertical="center" wrapText="1"/>
    </xf>
    <xf numFmtId="0" fontId="0" fillId="3" borderId="17" xfId="0" applyFill="1" applyBorder="1" applyAlignment="1" applyProtection="1">
      <alignment vertical="center" wrapText="1"/>
    </xf>
    <xf numFmtId="0" fontId="2" fillId="11" borderId="1" xfId="0" applyFont="1" applyFill="1" applyBorder="1" applyAlignment="1" applyProtection="1">
      <alignment horizontal="center" vertical="center" wrapText="1"/>
    </xf>
    <xf numFmtId="0" fontId="2" fillId="11" borderId="1" xfId="0" applyFont="1" applyFill="1" applyBorder="1" applyAlignment="1" applyProtection="1">
      <alignment vertical="center" wrapText="1"/>
    </xf>
    <xf numFmtId="0" fontId="6" fillId="6" borderId="3" xfId="0" applyNumberFormat="1" applyFont="1" applyFill="1" applyBorder="1" applyAlignment="1" applyProtection="1">
      <alignment horizontal="left" vertical="center" wrapText="1"/>
    </xf>
    <xf numFmtId="0" fontId="6" fillId="6" borderId="4" xfId="0" applyNumberFormat="1" applyFont="1" applyFill="1" applyBorder="1" applyAlignment="1" applyProtection="1">
      <alignment horizontal="left" vertical="center" wrapText="1"/>
    </xf>
    <xf numFmtId="0" fontId="6" fillId="6" borderId="4" xfId="0" applyNumberFormat="1" applyFont="1" applyFill="1" applyBorder="1" applyAlignment="1" applyProtection="1">
      <alignment vertical="center" wrapText="1"/>
    </xf>
    <xf numFmtId="0" fontId="4" fillId="6" borderId="3" xfId="0" applyNumberFormat="1" applyFont="1" applyFill="1" applyBorder="1" applyAlignment="1" applyProtection="1">
      <alignment horizontal="left" vertical="center" wrapText="1"/>
    </xf>
    <xf numFmtId="49" fontId="6" fillId="6" borderId="3" xfId="0" applyNumberFormat="1" applyFont="1" applyFill="1" applyBorder="1" applyAlignment="1" applyProtection="1">
      <alignment horizontal="left" vertical="center" wrapText="1"/>
    </xf>
    <xf numFmtId="0" fontId="6" fillId="10" borderId="3" xfId="0" applyNumberFormat="1" applyFont="1" applyFill="1" applyBorder="1" applyAlignment="1" applyProtection="1">
      <alignment horizontal="left" vertical="center" wrapText="1"/>
    </xf>
    <xf numFmtId="0" fontId="6" fillId="10" borderId="4" xfId="0" applyNumberFormat="1" applyFont="1" applyFill="1" applyBorder="1" applyAlignment="1" applyProtection="1">
      <alignment horizontal="left" vertical="center" wrapText="1"/>
    </xf>
    <xf numFmtId="0" fontId="6" fillId="10" borderId="4" xfId="0" applyNumberFormat="1" applyFont="1" applyFill="1" applyBorder="1" applyAlignment="1" applyProtection="1">
      <alignment vertical="center" wrapText="1"/>
    </xf>
    <xf numFmtId="0" fontId="4" fillId="10" borderId="3" xfId="0" applyNumberFormat="1" applyFont="1" applyFill="1" applyBorder="1" applyAlignment="1" applyProtection="1">
      <alignment horizontal="left" vertical="center" wrapText="1"/>
    </xf>
    <xf numFmtId="49" fontId="6" fillId="10" borderId="3" xfId="0" applyNumberFormat="1" applyFont="1" applyFill="1" applyBorder="1" applyAlignment="1" applyProtection="1">
      <alignment horizontal="left" vertical="center" wrapText="1"/>
    </xf>
    <xf numFmtId="0" fontId="0" fillId="0" borderId="1" xfId="0" applyBorder="1" applyAlignment="1">
      <alignment vertical="center" wrapText="1"/>
    </xf>
    <xf numFmtId="165" fontId="12" fillId="0" borderId="3" xfId="0" applyNumberFormat="1" applyFont="1" applyFill="1" applyBorder="1" applyAlignment="1" applyProtection="1">
      <alignment horizontal="left" vertical="center" wrapText="1"/>
      <protection locked="0"/>
    </xf>
    <xf numFmtId="49" fontId="12" fillId="0" borderId="3" xfId="0" applyNumberFormat="1" applyFont="1" applyFill="1" applyBorder="1" applyAlignment="1" applyProtection="1">
      <alignment horizontal="left" vertical="center" wrapText="1"/>
      <protection locked="0"/>
    </xf>
    <xf numFmtId="166" fontId="12" fillId="0" borderId="3" xfId="0" applyNumberFormat="1" applyFont="1" applyFill="1" applyBorder="1" applyAlignment="1" applyProtection="1">
      <alignment horizontal="left" vertical="center" wrapText="1"/>
      <protection locked="0" hidden="1"/>
    </xf>
    <xf numFmtId="164" fontId="6" fillId="0" borderId="3" xfId="0" applyNumberFormat="1" applyFont="1" applyFill="1" applyBorder="1" applyAlignment="1" applyProtection="1">
      <alignment horizontal="center" vertical="center" wrapText="1"/>
      <protection locked="0"/>
    </xf>
    <xf numFmtId="0" fontId="19" fillId="0" borderId="0" xfId="1" applyAlignment="1" applyProtection="1">
      <alignment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9" fillId="5" borderId="11"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0" fontId="9" fillId="10" borderId="7" xfId="0" applyFont="1" applyFill="1" applyBorder="1" applyAlignment="1" applyProtection="1">
      <alignment horizontal="center" vertical="center" wrapText="1"/>
      <protection locked="0"/>
    </xf>
    <xf numFmtId="0" fontId="9" fillId="10" borderId="8" xfId="0" applyFont="1" applyFill="1" applyBorder="1" applyAlignment="1" applyProtection="1">
      <alignment horizontal="center" vertical="center" wrapText="1"/>
      <protection locked="0"/>
    </xf>
    <xf numFmtId="0" fontId="9" fillId="10" borderId="9" xfId="0" applyFont="1" applyFill="1" applyBorder="1" applyAlignment="1" applyProtection="1">
      <alignment horizontal="center" vertical="center" wrapText="1"/>
      <protection locked="0"/>
    </xf>
    <xf numFmtId="0" fontId="9" fillId="10" borderId="10"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10" borderId="3"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9" fillId="9" borderId="3" xfId="0" applyFont="1" applyFill="1" applyBorder="1" applyAlignment="1" applyProtection="1">
      <alignment horizontal="center" vertical="center" wrapText="1"/>
    </xf>
    <xf numFmtId="0" fontId="9" fillId="9" borderId="11" xfId="0" applyFont="1" applyFill="1" applyBorder="1" applyAlignment="1" applyProtection="1">
      <alignment horizontal="center" vertical="center" wrapText="1"/>
    </xf>
    <xf numFmtId="0" fontId="9" fillId="9" borderId="12" xfId="0" applyFont="1" applyFill="1" applyBorder="1" applyAlignment="1" applyProtection="1">
      <alignment horizontal="center" vertical="center" wrapText="1"/>
    </xf>
    <xf numFmtId="0" fontId="8" fillId="9" borderId="3" xfId="0" applyFont="1" applyFill="1" applyBorder="1" applyAlignment="1" applyProtection="1">
      <alignment horizontal="center" vertical="center" wrapText="1"/>
    </xf>
    <xf numFmtId="0" fontId="8" fillId="9" borderId="11" xfId="0" applyFont="1" applyFill="1" applyBorder="1" applyAlignment="1" applyProtection="1">
      <alignment horizontal="center" vertical="center" wrapText="1"/>
    </xf>
    <xf numFmtId="0" fontId="8" fillId="9" borderId="12" xfId="0" applyFont="1" applyFill="1" applyBorder="1" applyAlignment="1" applyProtection="1">
      <alignment horizontal="center" vertical="center" wrapText="1"/>
    </xf>
    <xf numFmtId="0" fontId="9" fillId="9" borderId="7" xfId="0" applyFont="1" applyFill="1" applyBorder="1" applyAlignment="1" applyProtection="1">
      <alignment horizontal="center" vertical="center" wrapText="1"/>
    </xf>
    <xf numFmtId="0" fontId="9" fillId="9" borderId="9" xfId="0" applyFont="1" applyFill="1" applyBorder="1" applyAlignment="1" applyProtection="1">
      <alignment horizontal="center" vertical="center" wrapText="1"/>
    </xf>
    <xf numFmtId="0" fontId="11" fillId="9" borderId="4" xfId="0" applyFont="1" applyFill="1" applyBorder="1" applyAlignment="1" applyProtection="1">
      <alignment horizontal="center" vertical="center" wrapText="1"/>
    </xf>
    <xf numFmtId="0" fontId="11" fillId="9" borderId="5" xfId="0" applyFont="1" applyFill="1" applyBorder="1" applyAlignment="1" applyProtection="1">
      <alignment horizontal="center" vertical="center" wrapText="1"/>
    </xf>
    <xf numFmtId="0" fontId="11" fillId="9" borderId="6"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9" fillId="8" borderId="4" xfId="0" applyFont="1" applyFill="1" applyBorder="1" applyAlignment="1" applyProtection="1">
      <alignment horizontal="center" vertical="center" wrapText="1"/>
    </xf>
    <xf numFmtId="0" fontId="9" fillId="8" borderId="5" xfId="0" applyFont="1" applyFill="1" applyBorder="1" applyAlignment="1" applyProtection="1">
      <alignment horizontal="center" vertical="center" wrapText="1"/>
    </xf>
    <xf numFmtId="0" fontId="9" fillId="8" borderId="6" xfId="0" applyFont="1" applyFill="1" applyBorder="1" applyAlignment="1" applyProtection="1">
      <alignment horizontal="center" vertical="center" wrapText="1"/>
    </xf>
    <xf numFmtId="0" fontId="3" fillId="7" borderId="11"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wrapText="1"/>
    </xf>
    <xf numFmtId="0" fontId="18" fillId="7" borderId="5" xfId="0" applyFont="1" applyFill="1" applyBorder="1" applyAlignment="1" applyProtection="1">
      <alignment horizontal="center" vertical="center" wrapText="1"/>
    </xf>
    <xf numFmtId="0" fontId="18" fillId="7" borderId="6"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wrapText="1"/>
    </xf>
    <xf numFmtId="0" fontId="16" fillId="7" borderId="5"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wrapText="1"/>
    </xf>
  </cellXfs>
  <cellStyles count="2">
    <cellStyle name="Hipervínculo" xfId="1" builtinId="8"/>
    <cellStyle name="Normal" xfId="0" builtinId="0"/>
  </cellStyles>
  <dxfs count="32">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73"/>
  <sheetViews>
    <sheetView zoomScale="90" zoomScaleNormal="90" zoomScaleSheetLayoutView="55" workbookViewId="0">
      <pane ySplit="4" topLeftCell="A25" activePane="bottomLeft" state="frozen"/>
      <selection activeCell="K8" sqref="K8"/>
      <selection pane="bottomLeft" activeCell="B3" sqref="B3:B4"/>
    </sheetView>
  </sheetViews>
  <sheetFormatPr baseColWidth="10" defaultColWidth="11.42578125" defaultRowHeight="11.25" x14ac:dyDescent="0.2"/>
  <cols>
    <col min="1" max="1" width="38" style="66" customWidth="1"/>
    <col min="2" max="2" width="32.7109375" style="66" customWidth="1"/>
    <col min="3" max="3" width="32.42578125" style="66"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x14ac:dyDescent="0.25">
      <c r="A1" s="8"/>
      <c r="B1" s="7"/>
      <c r="C1" s="7"/>
      <c r="D1" s="7"/>
      <c r="E1" s="7"/>
      <c r="F1" s="55"/>
      <c r="G1" s="56"/>
      <c r="H1" s="56"/>
      <c r="I1" s="3"/>
      <c r="J1" s="3"/>
      <c r="K1" s="3"/>
      <c r="L1" s="3"/>
      <c r="M1" s="3"/>
      <c r="N1" s="3"/>
      <c r="O1" s="3"/>
      <c r="P1" s="3"/>
      <c r="Q1" s="3"/>
      <c r="R1" s="3"/>
      <c r="S1" s="3"/>
      <c r="T1" s="3"/>
      <c r="U1" s="3"/>
      <c r="V1" s="3"/>
      <c r="W1" s="3"/>
      <c r="X1" s="3"/>
      <c r="Y1" s="3"/>
      <c r="Z1" s="3"/>
      <c r="AA1" s="3"/>
      <c r="AB1" s="3"/>
    </row>
    <row r="2" spans="1:28" s="1" customFormat="1" ht="36.75" customHeight="1" x14ac:dyDescent="0.25">
      <c r="A2" s="138" t="s">
        <v>115</v>
      </c>
      <c r="B2" s="139"/>
      <c r="C2" s="139"/>
      <c r="D2" s="139"/>
      <c r="E2" s="139"/>
      <c r="F2" s="139"/>
      <c r="G2" s="139"/>
      <c r="H2" s="139"/>
      <c r="I2" s="140"/>
      <c r="J2" s="125" t="s">
        <v>94</v>
      </c>
      <c r="K2" s="125"/>
      <c r="L2" s="125"/>
      <c r="M2" s="125"/>
      <c r="N2" s="125"/>
      <c r="O2" s="126"/>
      <c r="P2" s="127" t="s">
        <v>95</v>
      </c>
      <c r="Q2" s="128"/>
      <c r="R2" s="128"/>
      <c r="S2" s="128"/>
      <c r="T2" s="128"/>
      <c r="U2" s="128"/>
      <c r="V2" s="128"/>
      <c r="W2" s="128"/>
      <c r="X2" s="128"/>
      <c r="Y2" s="128"/>
      <c r="Z2" s="128"/>
      <c r="AA2" s="128"/>
      <c r="AB2" s="129"/>
    </row>
    <row r="3" spans="1:28" s="1" customFormat="1" ht="49.5" customHeight="1" x14ac:dyDescent="0.25">
      <c r="A3" s="130" t="s">
        <v>111</v>
      </c>
      <c r="B3" s="131" t="s">
        <v>112</v>
      </c>
      <c r="C3" s="130" t="s">
        <v>87</v>
      </c>
      <c r="D3" s="136" t="s">
        <v>88</v>
      </c>
      <c r="E3" s="130" t="s">
        <v>113</v>
      </c>
      <c r="F3" s="133" t="s">
        <v>114</v>
      </c>
      <c r="G3" s="134" t="s">
        <v>110</v>
      </c>
      <c r="H3" s="134" t="s">
        <v>89</v>
      </c>
      <c r="I3" s="134" t="s">
        <v>76</v>
      </c>
      <c r="J3" s="115" t="s">
        <v>120</v>
      </c>
      <c r="K3" s="115" t="s">
        <v>75</v>
      </c>
      <c r="L3" s="115" t="s">
        <v>71</v>
      </c>
      <c r="M3" s="121" t="s">
        <v>102</v>
      </c>
      <c r="N3" s="122"/>
      <c r="O3" s="123"/>
      <c r="P3" s="124" t="s">
        <v>116</v>
      </c>
      <c r="Q3" s="124"/>
      <c r="R3" s="124" t="s">
        <v>74</v>
      </c>
      <c r="S3" s="124" t="s">
        <v>118</v>
      </c>
      <c r="T3" s="124" t="s">
        <v>72</v>
      </c>
      <c r="U3" s="124" t="s">
        <v>91</v>
      </c>
      <c r="V3" s="124" t="s">
        <v>101</v>
      </c>
      <c r="W3" s="124" t="s">
        <v>92</v>
      </c>
      <c r="X3" s="124" t="s">
        <v>97</v>
      </c>
      <c r="Y3" s="124" t="s">
        <v>98</v>
      </c>
      <c r="Z3" s="124" t="s">
        <v>96</v>
      </c>
      <c r="AA3" s="117" t="s">
        <v>73</v>
      </c>
      <c r="AB3" s="118"/>
    </row>
    <row r="4" spans="1:28" s="1" customFormat="1" ht="77.25" customHeight="1" x14ac:dyDescent="0.25">
      <c r="A4" s="130"/>
      <c r="B4" s="132"/>
      <c r="C4" s="130"/>
      <c r="D4" s="137"/>
      <c r="E4" s="130"/>
      <c r="F4" s="133"/>
      <c r="G4" s="135"/>
      <c r="H4" s="135"/>
      <c r="I4" s="135"/>
      <c r="J4" s="116"/>
      <c r="K4" s="116"/>
      <c r="L4" s="116"/>
      <c r="M4" s="57" t="s">
        <v>119</v>
      </c>
      <c r="N4" s="58" t="s">
        <v>104</v>
      </c>
      <c r="O4" s="57" t="s">
        <v>90</v>
      </c>
      <c r="P4" s="59" t="s">
        <v>117</v>
      </c>
      <c r="Q4" s="59" t="s">
        <v>164</v>
      </c>
      <c r="R4" s="124"/>
      <c r="S4" s="124"/>
      <c r="T4" s="124"/>
      <c r="U4" s="124"/>
      <c r="V4" s="124"/>
      <c r="W4" s="124"/>
      <c r="X4" s="124"/>
      <c r="Y4" s="124"/>
      <c r="Z4" s="124"/>
      <c r="AA4" s="119"/>
      <c r="AB4" s="120"/>
    </row>
    <row r="5" spans="1:28" s="90" customFormat="1" ht="119.25" customHeight="1" x14ac:dyDescent="0.2">
      <c r="A5" s="97" t="str">
        <f>Datos_1!$B$12</f>
        <v>Dirección de Inclusión Productiva</v>
      </c>
      <c r="B5" s="98" t="str">
        <f>Datos_1!$O$29</f>
        <v>GIT Atención Integral con Enfoque Diferencial</v>
      </c>
      <c r="C5" s="98" t="str">
        <f>Datos_1!$O$30</f>
        <v>Concertación con las autoridades étnicas - IRACA</v>
      </c>
      <c r="D5" s="99" t="s">
        <v>238</v>
      </c>
      <c r="E5" s="100" t="s">
        <v>239</v>
      </c>
      <c r="F5" s="97" t="s">
        <v>126</v>
      </c>
      <c r="G5" s="97" t="s">
        <v>126</v>
      </c>
      <c r="H5" s="9"/>
      <c r="I5" s="101" t="s">
        <v>146</v>
      </c>
      <c r="J5" s="44"/>
      <c r="K5" s="85"/>
      <c r="L5" s="44"/>
      <c r="M5" s="86"/>
      <c r="N5" s="86"/>
      <c r="O5" s="44"/>
      <c r="P5" s="87"/>
      <c r="Q5" s="87"/>
      <c r="R5" s="86"/>
      <c r="S5" s="88"/>
      <c r="T5" s="88"/>
      <c r="U5" s="44"/>
      <c r="V5" s="44"/>
      <c r="W5" s="44"/>
      <c r="X5" s="44"/>
      <c r="Y5" s="44"/>
      <c r="Z5" s="89"/>
      <c r="AA5" s="113"/>
      <c r="AB5" s="114"/>
    </row>
    <row r="6" spans="1:28" ht="70.5" customHeight="1" x14ac:dyDescent="0.2">
      <c r="A6" s="97" t="str">
        <f>Datos_1!$B$12</f>
        <v>Dirección de Inclusión Productiva</v>
      </c>
      <c r="B6" s="98" t="str">
        <f>Datos_1!$O$29</f>
        <v>GIT Atención Integral con Enfoque Diferencial</v>
      </c>
      <c r="C6" s="98" t="str">
        <f>Datos_1!$O$31</f>
        <v>Comités de control social - IRACA</v>
      </c>
      <c r="D6" s="99" t="s">
        <v>241</v>
      </c>
      <c r="E6" s="100" t="s">
        <v>144</v>
      </c>
      <c r="F6" s="97" t="s">
        <v>127</v>
      </c>
      <c r="G6" s="97" t="s">
        <v>128</v>
      </c>
      <c r="H6" s="9"/>
      <c r="I6" s="101" t="s">
        <v>146</v>
      </c>
      <c r="J6" s="4"/>
      <c r="K6" s="5"/>
      <c r="L6" s="4"/>
      <c r="M6" s="61"/>
      <c r="N6" s="61"/>
      <c r="O6" s="4"/>
      <c r="P6" s="60"/>
      <c r="Q6" s="60"/>
      <c r="R6" s="61"/>
      <c r="S6" s="62"/>
      <c r="T6" s="62"/>
      <c r="U6" s="4"/>
      <c r="V6" s="4"/>
      <c r="W6" s="4"/>
      <c r="X6" s="4"/>
      <c r="Y6" s="4"/>
      <c r="Z6" s="6"/>
      <c r="AA6" s="113"/>
      <c r="AB6" s="114"/>
    </row>
    <row r="7" spans="1:28" ht="61.5" customHeight="1" x14ac:dyDescent="0.2">
      <c r="A7" s="97" t="str">
        <f>Datos_1!$B$12</f>
        <v>Dirección de Inclusión Productiva</v>
      </c>
      <c r="B7" s="98" t="str">
        <f>Datos_1!$O$29</f>
        <v>GIT Atención Integral con Enfoque Diferencial</v>
      </c>
      <c r="C7" s="98" t="str">
        <f>Datos_1!$O$33</f>
        <v>Valoración participativa de la intervención - IRACA</v>
      </c>
      <c r="D7" s="99" t="s">
        <v>243</v>
      </c>
      <c r="E7" s="100" t="s">
        <v>86</v>
      </c>
      <c r="F7" s="97" t="s">
        <v>126</v>
      </c>
      <c r="G7" s="97" t="s">
        <v>126</v>
      </c>
      <c r="H7" s="9"/>
      <c r="I7" s="101" t="s">
        <v>129</v>
      </c>
      <c r="J7" s="4"/>
      <c r="K7" s="5"/>
      <c r="L7" s="4"/>
      <c r="M7" s="61"/>
      <c r="N7" s="61"/>
      <c r="O7" s="4"/>
      <c r="P7" s="60"/>
      <c r="Q7" s="60"/>
      <c r="R7" s="61"/>
      <c r="S7" s="62"/>
      <c r="T7" s="62"/>
      <c r="U7" s="4"/>
      <c r="V7" s="4"/>
      <c r="W7" s="4"/>
      <c r="X7" s="4"/>
      <c r="Y7" s="4"/>
      <c r="Z7" s="6"/>
      <c r="AA7" s="113"/>
      <c r="AB7" s="114"/>
    </row>
    <row r="8" spans="1:28" ht="72" customHeight="1" x14ac:dyDescent="0.2">
      <c r="A8" s="97" t="str">
        <f>Datos_1!$B$12</f>
        <v>Dirección de Inclusión Productiva</v>
      </c>
      <c r="B8" s="98" t="str">
        <f>Datos_1!$O$29</f>
        <v>GIT Atención Integral con Enfoque Diferencial</v>
      </c>
      <c r="C8" s="98" t="str">
        <f>Datos_1!$O$32</f>
        <v>Encuesta de satisfacción - IRACA</v>
      </c>
      <c r="D8" s="99" t="s">
        <v>270</v>
      </c>
      <c r="E8" s="100" t="s">
        <v>86</v>
      </c>
      <c r="F8" s="97" t="s">
        <v>126</v>
      </c>
      <c r="G8" s="97" t="s">
        <v>126</v>
      </c>
      <c r="H8" s="9"/>
      <c r="I8" s="101" t="s">
        <v>129</v>
      </c>
      <c r="J8" s="4"/>
      <c r="K8" s="5"/>
      <c r="L8" s="4"/>
      <c r="M8" s="61"/>
      <c r="N8" s="61"/>
      <c r="O8" s="4"/>
      <c r="P8" s="60"/>
      <c r="Q8" s="60"/>
      <c r="R8" s="61"/>
      <c r="S8" s="62"/>
      <c r="T8" s="62"/>
      <c r="U8" s="4"/>
      <c r="V8" s="4"/>
      <c r="W8" s="4"/>
      <c r="X8" s="4"/>
      <c r="Y8" s="4"/>
      <c r="Z8" s="6"/>
      <c r="AA8" s="113"/>
      <c r="AB8" s="114"/>
    </row>
    <row r="9" spans="1:28" ht="62.25" customHeight="1" x14ac:dyDescent="0.2">
      <c r="A9" s="97" t="str">
        <f>Datos_1!$B$12</f>
        <v>Dirección de Inclusión Productiva</v>
      </c>
      <c r="B9" s="98" t="str">
        <f>Datos_1!$I$29</f>
        <v>GIT Intervenciones Rurales Integrales</v>
      </c>
      <c r="C9" s="98" t="str">
        <f>Datos_1!$I$30</f>
        <v>Reunión de socialización y seguimiento del  programa  Familias en su Tierra-FEST</v>
      </c>
      <c r="D9" s="99" t="s">
        <v>268</v>
      </c>
      <c r="E9" s="100" t="s">
        <v>144</v>
      </c>
      <c r="F9" s="97" t="s">
        <v>127</v>
      </c>
      <c r="G9" s="97" t="s">
        <v>130</v>
      </c>
      <c r="H9" s="9"/>
      <c r="I9" s="101" t="s">
        <v>147</v>
      </c>
      <c r="J9" s="4"/>
      <c r="K9" s="5"/>
      <c r="L9" s="4"/>
      <c r="M9" s="61"/>
      <c r="N9" s="61"/>
      <c r="O9" s="4"/>
      <c r="P9" s="60"/>
      <c r="Q9" s="60"/>
      <c r="R9" s="61"/>
      <c r="S9" s="62"/>
      <c r="T9" s="62"/>
      <c r="U9" s="4"/>
      <c r="V9" s="4"/>
      <c r="W9" s="4"/>
      <c r="X9" s="4"/>
      <c r="Y9" s="4"/>
      <c r="Z9" s="6"/>
      <c r="AA9" s="113"/>
      <c r="AB9" s="114"/>
    </row>
    <row r="10" spans="1:28" ht="56.25" customHeight="1" x14ac:dyDescent="0.2">
      <c r="A10" s="97" t="str">
        <f>Datos_1!$B$12</f>
        <v>Dirección de Inclusión Productiva</v>
      </c>
      <c r="B10" s="98" t="str">
        <f>Datos_1!$I$29</f>
        <v>GIT Intervenciones Rurales Integrales</v>
      </c>
      <c r="C10" s="98" t="str">
        <f>Datos_1!$I$31</f>
        <v>Jornada de microfocalización - FEST</v>
      </c>
      <c r="D10" s="99" t="s">
        <v>271</v>
      </c>
      <c r="E10" s="100" t="s">
        <v>143</v>
      </c>
      <c r="F10" s="97" t="s">
        <v>127</v>
      </c>
      <c r="G10" s="97" t="s">
        <v>131</v>
      </c>
      <c r="H10" s="9"/>
      <c r="I10" s="101" t="s">
        <v>148</v>
      </c>
      <c r="J10" s="4"/>
      <c r="K10" s="5"/>
      <c r="L10" s="4"/>
      <c r="M10" s="61"/>
      <c r="N10" s="61"/>
      <c r="O10" s="4"/>
      <c r="P10" s="60"/>
      <c r="Q10" s="60"/>
      <c r="R10" s="61"/>
      <c r="S10" s="62"/>
      <c r="T10" s="62"/>
      <c r="U10" s="4"/>
      <c r="V10" s="4"/>
      <c r="W10" s="4"/>
      <c r="X10" s="4"/>
      <c r="Y10" s="4"/>
      <c r="Z10" s="6"/>
      <c r="AA10" s="113"/>
      <c r="AB10" s="114"/>
    </row>
    <row r="11" spans="1:28" ht="58.5" customHeight="1" x14ac:dyDescent="0.2">
      <c r="A11" s="97" t="str">
        <f>Datos_1!$B$12</f>
        <v>Dirección de Inclusión Productiva</v>
      </c>
      <c r="B11" s="98" t="str">
        <f>Datos_1!$I$29</f>
        <v>GIT Intervenciones Rurales Integrales</v>
      </c>
      <c r="C11" s="98" t="str">
        <f>Datos_1!$I$32</f>
        <v>Reunión de seguimiento y articulación - FEST</v>
      </c>
      <c r="D11" s="99" t="s">
        <v>132</v>
      </c>
      <c r="E11" s="100" t="s">
        <v>142</v>
      </c>
      <c r="F11" s="97" t="s">
        <v>127</v>
      </c>
      <c r="G11" s="97" t="s">
        <v>131</v>
      </c>
      <c r="H11" s="9"/>
      <c r="I11" s="101" t="s">
        <v>148</v>
      </c>
      <c r="J11" s="4"/>
      <c r="K11" s="5"/>
      <c r="L11" s="4"/>
      <c r="M11" s="61"/>
      <c r="N11" s="61"/>
      <c r="O11" s="4"/>
      <c r="P11" s="60"/>
      <c r="Q11" s="60"/>
      <c r="R11" s="61"/>
      <c r="S11" s="62"/>
      <c r="T11" s="62"/>
      <c r="U11" s="4"/>
      <c r="V11" s="4"/>
      <c r="W11" s="4"/>
      <c r="X11" s="4"/>
      <c r="Y11" s="4"/>
      <c r="Z11" s="6"/>
      <c r="AA11" s="113"/>
      <c r="AB11" s="114"/>
    </row>
    <row r="12" spans="1:28" ht="157.5" x14ac:dyDescent="0.2">
      <c r="A12" s="97" t="str">
        <f>Datos_1!$B$12</f>
        <v>Dirección de Inclusión Productiva</v>
      </c>
      <c r="B12" s="98" t="str">
        <f>Datos_1!$K$29</f>
        <v>GIT Seguridad Alimentaria</v>
      </c>
      <c r="C12" s="98" t="str">
        <f>Datos_1!$K$30</f>
        <v>Jornada de participación ciudadana y control social</v>
      </c>
      <c r="D12" s="99" t="s">
        <v>245</v>
      </c>
      <c r="E12" s="100" t="s">
        <v>84</v>
      </c>
      <c r="F12" s="97" t="s">
        <v>126</v>
      </c>
      <c r="G12" s="97" t="s">
        <v>126</v>
      </c>
      <c r="H12" s="9"/>
      <c r="I12" s="101" t="s">
        <v>129</v>
      </c>
      <c r="J12" s="4"/>
      <c r="K12" s="5"/>
      <c r="L12" s="4"/>
      <c r="M12" s="61"/>
      <c r="N12" s="61"/>
      <c r="O12" s="4"/>
      <c r="P12" s="60"/>
      <c r="Q12" s="60"/>
      <c r="R12" s="61"/>
      <c r="S12" s="62"/>
      <c r="T12" s="62"/>
      <c r="U12" s="4"/>
      <c r="V12" s="4"/>
      <c r="W12" s="4"/>
      <c r="X12" s="4"/>
      <c r="Y12" s="4"/>
      <c r="Z12" s="6"/>
      <c r="AA12" s="113"/>
      <c r="AB12" s="114"/>
    </row>
    <row r="13" spans="1:28" ht="67.5" x14ac:dyDescent="0.2">
      <c r="A13" s="97" t="str">
        <f>Datos_1!$B$12</f>
        <v>Dirección de Inclusión Productiva</v>
      </c>
      <c r="B13" s="98" t="str">
        <f>Datos_1!$K$29</f>
        <v>GIT Seguridad Alimentaria</v>
      </c>
      <c r="C13" s="98" t="str">
        <f>Datos_1!$K$31</f>
        <v>Planeación participativa para la SAN en espacios de articulación intersectorial</v>
      </c>
      <c r="D13" s="99" t="s">
        <v>136</v>
      </c>
      <c r="E13" s="100" t="s">
        <v>83</v>
      </c>
      <c r="F13" s="97" t="s">
        <v>126</v>
      </c>
      <c r="G13" s="97" t="s">
        <v>126</v>
      </c>
      <c r="H13" s="9"/>
      <c r="I13" s="101" t="s">
        <v>148</v>
      </c>
      <c r="J13" s="4"/>
      <c r="K13" s="5"/>
      <c r="L13" s="4"/>
      <c r="M13" s="61"/>
      <c r="N13" s="61"/>
      <c r="O13" s="4"/>
      <c r="P13" s="60"/>
      <c r="Q13" s="60"/>
      <c r="R13" s="61"/>
      <c r="S13" s="62"/>
      <c r="T13" s="62"/>
      <c r="U13" s="4"/>
      <c r="V13" s="4"/>
      <c r="W13" s="4"/>
      <c r="X13" s="4"/>
      <c r="Y13" s="4"/>
      <c r="Z13" s="6"/>
      <c r="AA13" s="113"/>
      <c r="AB13" s="114"/>
    </row>
    <row r="14" spans="1:28" ht="78.75" x14ac:dyDescent="0.2">
      <c r="A14" s="97" t="str">
        <f>Datos_1!$B$12</f>
        <v>Dirección de Inclusión Productiva</v>
      </c>
      <c r="B14" s="98" t="str">
        <f>Datos_1!$K$29</f>
        <v>GIT Seguridad Alimentaria</v>
      </c>
      <c r="C14" s="98" t="str">
        <f>Datos_1!$K$32</f>
        <v>Talleres de Participación Ciudadana en Seguridad Alimentaria y Nutricional</v>
      </c>
      <c r="D14" s="99" t="s">
        <v>165</v>
      </c>
      <c r="E14" s="100" t="s">
        <v>84</v>
      </c>
      <c r="F14" s="97" t="s">
        <v>126</v>
      </c>
      <c r="G14" s="97" t="s">
        <v>126</v>
      </c>
      <c r="H14" s="9"/>
      <c r="I14" s="101" t="s">
        <v>246</v>
      </c>
      <c r="J14" s="4"/>
      <c r="K14" s="5"/>
      <c r="L14" s="4"/>
      <c r="M14" s="61"/>
      <c r="N14" s="61"/>
      <c r="O14" s="4"/>
      <c r="P14" s="60"/>
      <c r="Q14" s="60"/>
      <c r="R14" s="61"/>
      <c r="S14" s="62"/>
      <c r="T14" s="62"/>
      <c r="U14" s="4"/>
      <c r="V14" s="4"/>
      <c r="W14" s="4"/>
      <c r="X14" s="4"/>
      <c r="Y14" s="4"/>
      <c r="Z14" s="6"/>
      <c r="AA14" s="113"/>
      <c r="AB14" s="114"/>
    </row>
    <row r="15" spans="1:28" ht="56.25" customHeight="1" x14ac:dyDescent="0.2">
      <c r="A15" s="80" t="str">
        <f>Datos_1!$J$3</f>
        <v>Subdirección de Transferencias Monetarias Condicionadas</v>
      </c>
      <c r="B15" s="81" t="str">
        <f>Datos_1!$J$5</f>
        <v>GIT Jóvenes en Acción</v>
      </c>
      <c r="C15" s="81" t="str">
        <f>GIT_Jóvenes_en_Acción</f>
        <v>Taller de participantes</v>
      </c>
      <c r="D15" s="82" t="s">
        <v>139</v>
      </c>
      <c r="E15" s="83" t="s">
        <v>84</v>
      </c>
      <c r="F15" s="80" t="s">
        <v>126</v>
      </c>
      <c r="G15" s="80" t="s">
        <v>126</v>
      </c>
      <c r="H15" s="9"/>
      <c r="I15" s="84" t="s">
        <v>140</v>
      </c>
      <c r="J15" s="4"/>
      <c r="K15" s="5"/>
      <c r="L15" s="4"/>
      <c r="M15" s="61"/>
      <c r="N15" s="61"/>
      <c r="O15" s="4"/>
      <c r="P15" s="60"/>
      <c r="Q15" s="60"/>
      <c r="R15" s="61"/>
      <c r="S15" s="62"/>
      <c r="T15" s="62"/>
      <c r="U15" s="4"/>
      <c r="V15" s="4"/>
      <c r="W15" s="4"/>
      <c r="X15" s="4"/>
      <c r="Y15" s="4"/>
      <c r="Z15" s="6"/>
      <c r="AA15" s="63"/>
      <c r="AB15" s="64"/>
    </row>
    <row r="16" spans="1:28" ht="90" x14ac:dyDescent="0.2">
      <c r="A16" s="80" t="str">
        <f>Datos_1!$B$9</f>
        <v>Dirección de Transferencias Monetarias</v>
      </c>
      <c r="B16" s="81" t="str">
        <f>Datos_1!$I$8</f>
        <v>GIT Territorios y Poblaciones</v>
      </c>
      <c r="C16" s="81" t="str">
        <f>Datos_1!$L$30</f>
        <v>Encuentro Pedagógico</v>
      </c>
      <c r="D16" s="82" t="s">
        <v>249</v>
      </c>
      <c r="E16" s="83" t="s">
        <v>219</v>
      </c>
      <c r="F16" s="80" t="s">
        <v>127</v>
      </c>
      <c r="G16" s="80" t="s">
        <v>141</v>
      </c>
      <c r="H16" s="9"/>
      <c r="I16" s="84" t="s">
        <v>247</v>
      </c>
      <c r="J16" s="4"/>
      <c r="K16" s="5"/>
      <c r="L16" s="4"/>
      <c r="M16" s="61"/>
      <c r="N16" s="61"/>
      <c r="O16" s="4"/>
      <c r="P16" s="60"/>
      <c r="Q16" s="60"/>
      <c r="R16" s="61"/>
      <c r="S16" s="62"/>
      <c r="T16" s="62"/>
      <c r="U16" s="4"/>
      <c r="V16" s="4"/>
      <c r="W16" s="4"/>
      <c r="X16" s="4"/>
      <c r="Y16" s="4"/>
      <c r="Z16" s="6"/>
      <c r="AA16" s="63"/>
      <c r="AB16" s="64"/>
    </row>
    <row r="17" spans="1:28" ht="123" customHeight="1" x14ac:dyDescent="0.2">
      <c r="A17" s="80" t="str">
        <f>Datos_1!$B$9</f>
        <v>Dirección de Transferencias Monetarias</v>
      </c>
      <c r="B17" s="81" t="str">
        <f>Datos_1!$I$8</f>
        <v>GIT Territorios y Poblaciones</v>
      </c>
      <c r="C17" s="81" t="str">
        <f>Datos_1!$L$31</f>
        <v>Comité Municipal de Líderes y lideresas-Líderes y lideresas Indígenas</v>
      </c>
      <c r="D17" s="82" t="s">
        <v>250</v>
      </c>
      <c r="E17" s="83" t="s">
        <v>145</v>
      </c>
      <c r="F17" s="80" t="s">
        <v>127</v>
      </c>
      <c r="G17" s="80" t="s">
        <v>251</v>
      </c>
      <c r="H17" s="9"/>
      <c r="I17" s="84" t="s">
        <v>149</v>
      </c>
      <c r="J17" s="4"/>
      <c r="K17" s="5"/>
      <c r="L17" s="4"/>
      <c r="M17" s="61"/>
      <c r="N17" s="61"/>
      <c r="O17" s="4"/>
      <c r="P17" s="60"/>
      <c r="Q17" s="60"/>
      <c r="R17" s="61"/>
      <c r="S17" s="62"/>
      <c r="T17" s="62"/>
      <c r="U17" s="4"/>
      <c r="V17" s="4"/>
      <c r="W17" s="4"/>
      <c r="X17" s="4"/>
      <c r="Y17" s="4"/>
      <c r="Z17" s="6"/>
      <c r="AA17" s="63"/>
      <c r="AB17" s="64"/>
    </row>
    <row r="18" spans="1:28" ht="67.5" x14ac:dyDescent="0.2">
      <c r="A18" s="80" t="str">
        <f>Datos_1!$B$9</f>
        <v>Dirección de Transferencias Monetarias</v>
      </c>
      <c r="B18" s="81" t="str">
        <f>Datos_1!$I$8</f>
        <v>GIT Territorios y Poblaciones</v>
      </c>
      <c r="C18" s="81" t="str">
        <f>Datos_1!$L$32</f>
        <v>Asambleas Municipales de elección y rendición de cuentas</v>
      </c>
      <c r="D18" s="82" t="s">
        <v>252</v>
      </c>
      <c r="E18" s="83" t="s">
        <v>253</v>
      </c>
      <c r="F18" s="80" t="s">
        <v>127</v>
      </c>
      <c r="G18" s="80" t="s">
        <v>254</v>
      </c>
      <c r="H18" s="9"/>
      <c r="I18" s="84" t="s">
        <v>255</v>
      </c>
      <c r="J18" s="4"/>
      <c r="K18" s="5"/>
      <c r="L18" s="4"/>
      <c r="M18" s="61"/>
      <c r="N18" s="61"/>
      <c r="O18" s="4"/>
      <c r="P18" s="60"/>
      <c r="Q18" s="60"/>
      <c r="R18" s="61"/>
      <c r="S18" s="62"/>
      <c r="T18" s="62"/>
      <c r="U18" s="4"/>
      <c r="V18" s="4"/>
      <c r="W18" s="4"/>
      <c r="X18" s="4"/>
      <c r="Y18" s="4"/>
      <c r="Z18" s="6"/>
      <c r="AA18" s="63"/>
      <c r="AB18" s="64"/>
    </row>
    <row r="19" spans="1:28" ht="101.25" x14ac:dyDescent="0.2">
      <c r="A19" s="80" t="str">
        <f>Datos_1!$B$9</f>
        <v>Dirección de Transferencias Monetarias</v>
      </c>
      <c r="B19" s="81" t="str">
        <f>Datos_1!$I$8</f>
        <v>GIT Territorios y Poblaciones</v>
      </c>
      <c r="C19" s="81" t="str">
        <f>Datos_1!$L$33</f>
        <v>Encuentros Regionales de Líderes, líderesas - Líderes y lideresas Indígenas</v>
      </c>
      <c r="D19" s="82" t="s">
        <v>257</v>
      </c>
      <c r="E19" s="83" t="s">
        <v>84</v>
      </c>
      <c r="F19" s="80" t="s">
        <v>126</v>
      </c>
      <c r="G19" s="80" t="s">
        <v>126</v>
      </c>
      <c r="H19" s="9"/>
      <c r="I19" s="84" t="s">
        <v>247</v>
      </c>
      <c r="J19" s="4"/>
      <c r="K19" s="5"/>
      <c r="L19" s="4"/>
      <c r="M19" s="61"/>
      <c r="N19" s="61"/>
      <c r="O19" s="4"/>
      <c r="P19" s="60"/>
      <c r="Q19" s="60"/>
      <c r="R19" s="61"/>
      <c r="S19" s="62"/>
      <c r="T19" s="62"/>
      <c r="U19" s="4"/>
      <c r="V19" s="4"/>
      <c r="W19" s="4"/>
      <c r="X19" s="4"/>
      <c r="Y19" s="4"/>
      <c r="Z19" s="6"/>
      <c r="AA19" s="63"/>
      <c r="AB19" s="64"/>
    </row>
    <row r="20" spans="1:28" ht="81" customHeight="1" x14ac:dyDescent="0.2">
      <c r="A20" s="80" t="str">
        <f>Datos_1!$B$9</f>
        <v>Dirección de Transferencias Monetarias</v>
      </c>
      <c r="B20" s="81" t="str">
        <f>Datos_1!$I$8</f>
        <v>GIT Territorios y Poblaciones</v>
      </c>
      <c r="C20" s="81" t="str">
        <f>Datos_1!$L$34</f>
        <v>Encuentro de Intercambio de Experiencias entre Líderes(as), Líderes(as) Indígenas y Líderes(as) NARP</v>
      </c>
      <c r="D20" s="82" t="s">
        <v>150</v>
      </c>
      <c r="E20" s="83" t="s">
        <v>84</v>
      </c>
      <c r="F20" s="80" t="s">
        <v>126</v>
      </c>
      <c r="G20" s="80" t="s">
        <v>126</v>
      </c>
      <c r="H20" s="9"/>
      <c r="I20" s="84" t="s">
        <v>247</v>
      </c>
      <c r="J20" s="4"/>
      <c r="K20" s="5"/>
      <c r="L20" s="4"/>
      <c r="M20" s="61"/>
      <c r="N20" s="61"/>
      <c r="O20" s="4"/>
      <c r="P20" s="60"/>
      <c r="Q20" s="60"/>
      <c r="R20" s="61"/>
      <c r="S20" s="62"/>
      <c r="T20" s="62"/>
      <c r="U20" s="4"/>
      <c r="V20" s="4"/>
      <c r="W20" s="4"/>
      <c r="X20" s="4"/>
      <c r="Y20" s="4"/>
      <c r="Z20" s="6"/>
      <c r="AA20" s="63"/>
      <c r="AB20" s="64"/>
    </row>
    <row r="21" spans="1:28" ht="90.75" customHeight="1" x14ac:dyDescent="0.2">
      <c r="A21" s="80" t="str">
        <f>Datos_1!$B$7</f>
        <v>Dirección de Gestión y Articulación de la Oferta Social</v>
      </c>
      <c r="B21" s="81" t="str">
        <f>Datos_1!$G$6</f>
        <v>GIT Innovación Social</v>
      </c>
      <c r="C21" s="81" t="str">
        <f>Datos_1!$H$30</f>
        <v>Entender el problema - Preguntar</v>
      </c>
      <c r="D21" s="82" t="s">
        <v>262</v>
      </c>
      <c r="E21" s="83" t="s">
        <v>82</v>
      </c>
      <c r="F21" s="80" t="s">
        <v>126</v>
      </c>
      <c r="G21" s="80" t="s">
        <v>126</v>
      </c>
      <c r="H21" s="9"/>
      <c r="I21" s="84" t="s">
        <v>129</v>
      </c>
      <c r="J21" s="4"/>
      <c r="K21" s="5"/>
      <c r="L21" s="4"/>
      <c r="M21" s="61"/>
      <c r="N21" s="61"/>
      <c r="O21" s="4"/>
      <c r="P21" s="60"/>
      <c r="Q21" s="60"/>
      <c r="R21" s="61"/>
      <c r="S21" s="62"/>
      <c r="T21" s="62"/>
      <c r="U21" s="4"/>
      <c r="V21" s="4"/>
      <c r="W21" s="4"/>
      <c r="X21" s="4"/>
      <c r="Y21" s="4"/>
      <c r="Z21" s="6"/>
      <c r="AA21" s="63"/>
      <c r="AB21" s="64"/>
    </row>
    <row r="22" spans="1:28" ht="97.5" customHeight="1" x14ac:dyDescent="0.2">
      <c r="A22" s="80" t="str">
        <f>Datos_1!$B$7</f>
        <v>Dirección de Gestión y Articulación de la Oferta Social</v>
      </c>
      <c r="B22" s="81" t="str">
        <f>Datos_1!$G$6</f>
        <v>GIT Innovación Social</v>
      </c>
      <c r="C22" s="81" t="str">
        <f>Datos_1!$H$31</f>
        <v>Generar alternativas de solución</v>
      </c>
      <c r="D22" s="82" t="s">
        <v>263</v>
      </c>
      <c r="E22" s="83" t="s">
        <v>83</v>
      </c>
      <c r="F22" s="80" t="s">
        <v>126</v>
      </c>
      <c r="G22" s="80" t="s">
        <v>126</v>
      </c>
      <c r="H22" s="9"/>
      <c r="I22" s="84" t="s">
        <v>211</v>
      </c>
      <c r="J22" s="4"/>
      <c r="K22" s="5"/>
      <c r="L22" s="4"/>
      <c r="M22" s="61"/>
      <c r="N22" s="61"/>
      <c r="O22" s="4"/>
      <c r="P22" s="60"/>
      <c r="Q22" s="60"/>
      <c r="R22" s="61"/>
      <c r="S22" s="62"/>
      <c r="T22" s="62"/>
      <c r="U22" s="4"/>
      <c r="V22" s="4"/>
      <c r="W22" s="4"/>
      <c r="X22" s="4"/>
      <c r="Y22" s="4"/>
      <c r="Z22" s="6"/>
      <c r="AA22" s="63"/>
      <c r="AB22" s="64"/>
    </row>
    <row r="23" spans="1:28" ht="115.5" customHeight="1" x14ac:dyDescent="0.2">
      <c r="A23" s="80" t="str">
        <f>Datos_1!$B$7</f>
        <v>Dirección de Gestión y Articulación de la Oferta Social</v>
      </c>
      <c r="B23" s="81" t="str">
        <f>Datos_1!$G$6</f>
        <v>GIT Innovación Social</v>
      </c>
      <c r="C23" s="81" t="str">
        <f>Datos_1!$H$32</f>
        <v>Primera puesta a prueba con comunidad</v>
      </c>
      <c r="D23" s="82" t="s">
        <v>264</v>
      </c>
      <c r="E23" s="83" t="s">
        <v>84</v>
      </c>
      <c r="F23" s="80" t="s">
        <v>126</v>
      </c>
      <c r="G23" s="80" t="s">
        <v>126</v>
      </c>
      <c r="H23" s="9"/>
      <c r="I23" s="84" t="s">
        <v>210</v>
      </c>
      <c r="J23" s="4"/>
      <c r="K23" s="5"/>
      <c r="L23" s="4"/>
      <c r="M23" s="61"/>
      <c r="N23" s="61"/>
      <c r="O23" s="4"/>
      <c r="P23" s="60"/>
      <c r="Q23" s="60"/>
      <c r="R23" s="61"/>
      <c r="S23" s="62"/>
      <c r="T23" s="62"/>
      <c r="U23" s="4"/>
      <c r="V23" s="4"/>
      <c r="W23" s="4"/>
      <c r="X23" s="4"/>
      <c r="Y23" s="4"/>
      <c r="Z23" s="6"/>
      <c r="AA23" s="63"/>
      <c r="AB23" s="64"/>
    </row>
    <row r="24" spans="1:28" ht="126.75" customHeight="1" x14ac:dyDescent="0.2">
      <c r="A24" s="80" t="str">
        <f>Datos_1!$B$7</f>
        <v>Dirección de Gestión y Articulación de la Oferta Social</v>
      </c>
      <c r="B24" s="81" t="str">
        <f>Datos_1!$G$6</f>
        <v>GIT Innovación Social</v>
      </c>
      <c r="C24" s="81" t="str">
        <f>Datos_1!$H$33</f>
        <v>Iteración, seguimiento y evaluación del prototipo</v>
      </c>
      <c r="D24" s="82" t="s">
        <v>265</v>
      </c>
      <c r="E24" s="83" t="s">
        <v>152</v>
      </c>
      <c r="F24" s="80" t="s">
        <v>126</v>
      </c>
      <c r="G24" s="80" t="s">
        <v>126</v>
      </c>
      <c r="H24" s="9"/>
      <c r="I24" s="84" t="s">
        <v>213</v>
      </c>
      <c r="J24" s="4"/>
      <c r="K24" s="5"/>
      <c r="L24" s="4"/>
      <c r="M24" s="61"/>
      <c r="N24" s="61"/>
      <c r="O24" s="4"/>
      <c r="P24" s="60"/>
      <c r="Q24" s="60"/>
      <c r="R24" s="61"/>
      <c r="S24" s="62"/>
      <c r="T24" s="62"/>
      <c r="U24" s="4"/>
      <c r="V24" s="4"/>
      <c r="W24" s="4"/>
      <c r="X24" s="4"/>
      <c r="Y24" s="4"/>
      <c r="Z24" s="6"/>
      <c r="AA24" s="63"/>
      <c r="AB24" s="64"/>
    </row>
    <row r="25" spans="1:28" ht="123" customHeight="1" x14ac:dyDescent="0.2">
      <c r="A25" s="102" t="str">
        <f>Datos_1!$B$13</f>
        <v>Dirección de Infraestructura Social y Hábitat</v>
      </c>
      <c r="B25" s="103" t="str">
        <f>Datos_1!$M$8</f>
        <v>GIT Gestión Social</v>
      </c>
      <c r="C25" s="103" t="str">
        <f>GIT_Gestión_Social</f>
        <v>Auditoría Visible</v>
      </c>
      <c r="D25" s="104" t="s">
        <v>272</v>
      </c>
      <c r="E25" s="105" t="s">
        <v>152</v>
      </c>
      <c r="F25" s="102" t="s">
        <v>126</v>
      </c>
      <c r="G25" s="102" t="s">
        <v>126</v>
      </c>
      <c r="H25" s="9"/>
      <c r="I25" s="106" t="s">
        <v>156</v>
      </c>
      <c r="J25" s="4"/>
      <c r="K25" s="5"/>
      <c r="L25" s="4"/>
      <c r="M25" s="61"/>
      <c r="N25" s="61"/>
      <c r="O25" s="4"/>
      <c r="P25" s="60"/>
      <c r="Q25" s="60"/>
      <c r="R25" s="61"/>
      <c r="S25" s="62"/>
      <c r="T25" s="62"/>
      <c r="U25" s="4"/>
      <c r="V25" s="4"/>
      <c r="W25" s="4"/>
      <c r="X25" s="4"/>
      <c r="Y25" s="4"/>
      <c r="Z25" s="6"/>
      <c r="AA25" s="63"/>
      <c r="AB25" s="64"/>
    </row>
    <row r="26" spans="1:28" ht="56.25" customHeight="1" x14ac:dyDescent="0.2">
      <c r="A26" s="80" t="str">
        <f>Datos_1!$B$5</f>
        <v>Oficina Asesora de Planeación</v>
      </c>
      <c r="B26" s="81" t="str">
        <f>Datos_1!$E$29</f>
        <v>GIT de Mejoramiento Continuo</v>
      </c>
      <c r="C26" s="81" t="str">
        <f>Datos_1!$E$30</f>
        <v>Formulación del Plan Anticorrupción y de Atención al Ciudadano</v>
      </c>
      <c r="D26" s="82" t="s">
        <v>233</v>
      </c>
      <c r="E26" s="83" t="s">
        <v>83</v>
      </c>
      <c r="F26" s="80" t="s">
        <v>126</v>
      </c>
      <c r="G26" s="80" t="s">
        <v>126</v>
      </c>
      <c r="H26" s="9"/>
      <c r="I26" s="84" t="s">
        <v>134</v>
      </c>
      <c r="J26" s="4"/>
      <c r="K26" s="5"/>
      <c r="L26" s="4"/>
      <c r="M26" s="61"/>
      <c r="N26" s="61"/>
      <c r="O26" s="4"/>
      <c r="P26" s="60"/>
      <c r="Q26" s="60"/>
      <c r="R26" s="61"/>
      <c r="S26" s="62"/>
      <c r="T26" s="62"/>
      <c r="U26" s="4"/>
      <c r="V26" s="4"/>
      <c r="W26" s="4"/>
      <c r="X26" s="4"/>
      <c r="Y26" s="4"/>
      <c r="Z26" s="6"/>
      <c r="AA26" s="63"/>
      <c r="AB26" s="64"/>
    </row>
    <row r="27" spans="1:28" ht="62.25" customHeight="1" x14ac:dyDescent="0.2">
      <c r="A27" s="80" t="str">
        <f>Datos_1!$B$5</f>
        <v>Oficina Asesora de Planeación</v>
      </c>
      <c r="B27" s="81" t="str">
        <f>Datos_1!$E$29</f>
        <v>GIT de Mejoramiento Continuo</v>
      </c>
      <c r="C27" s="81" t="str">
        <f>Datos_1!$E$31</f>
        <v>Seguimiento del Plan Anticorrupción y de Atención al Ciudadano</v>
      </c>
      <c r="D27" s="82" t="s">
        <v>155</v>
      </c>
      <c r="E27" s="83" t="s">
        <v>85</v>
      </c>
      <c r="F27" s="80" t="s">
        <v>126</v>
      </c>
      <c r="G27" s="80" t="s">
        <v>126</v>
      </c>
      <c r="H27" s="9"/>
      <c r="I27" s="84" t="s">
        <v>156</v>
      </c>
      <c r="J27" s="4"/>
      <c r="K27" s="5"/>
      <c r="L27" s="4"/>
      <c r="M27" s="61"/>
      <c r="N27" s="61"/>
      <c r="O27" s="4"/>
      <c r="P27" s="60"/>
      <c r="Q27" s="60"/>
      <c r="R27" s="61"/>
      <c r="S27" s="62"/>
      <c r="T27" s="62"/>
      <c r="U27" s="4"/>
      <c r="V27" s="4"/>
      <c r="W27" s="4"/>
      <c r="X27" s="4"/>
      <c r="Y27" s="4"/>
      <c r="Z27" s="6"/>
      <c r="AA27" s="63"/>
      <c r="AB27" s="64"/>
    </row>
    <row r="28" spans="1:28" ht="54" customHeight="1" x14ac:dyDescent="0.2">
      <c r="A28" s="80" t="str">
        <f>Datos_1!$B$5</f>
        <v>Oficina Asesora de Planeación</v>
      </c>
      <c r="B28" s="81" t="str">
        <f>Datos_1!$E$29</f>
        <v>GIT de Mejoramiento Continuo</v>
      </c>
      <c r="C28" s="81" t="str">
        <f>Datos_1!$E$32</f>
        <v>Formulación Mapa Institucional de Riesgos</v>
      </c>
      <c r="D28" s="82" t="s">
        <v>158</v>
      </c>
      <c r="E28" s="83" t="s">
        <v>234</v>
      </c>
      <c r="F28" s="80" t="s">
        <v>126</v>
      </c>
      <c r="G28" s="80" t="s">
        <v>126</v>
      </c>
      <c r="H28" s="9"/>
      <c r="I28" s="84" t="s">
        <v>134</v>
      </c>
      <c r="J28" s="4"/>
      <c r="K28" s="5"/>
      <c r="L28" s="4"/>
      <c r="M28" s="61"/>
      <c r="N28" s="61"/>
      <c r="O28" s="4"/>
      <c r="P28" s="60"/>
      <c r="Q28" s="60"/>
      <c r="R28" s="61"/>
      <c r="S28" s="62"/>
      <c r="T28" s="62"/>
      <c r="U28" s="4"/>
      <c r="V28" s="4"/>
      <c r="W28" s="4"/>
      <c r="X28" s="4"/>
      <c r="Y28" s="4"/>
      <c r="Z28" s="6"/>
      <c r="AA28" s="63"/>
      <c r="AB28" s="64"/>
    </row>
    <row r="29" spans="1:28" ht="78" customHeight="1" x14ac:dyDescent="0.2">
      <c r="A29" s="80" t="str">
        <f>Datos_1!$B$5</f>
        <v>Oficina Asesora de Planeación</v>
      </c>
      <c r="B29" s="81" t="str">
        <f>Datos_1!$E$29</f>
        <v>GIT de Mejoramiento Continuo</v>
      </c>
      <c r="C29" s="81" t="str">
        <f>Datos_1!$E$33</f>
        <v>Audiencia Pública Sectorial de Rendición de Cuentas</v>
      </c>
      <c r="D29" s="82" t="s">
        <v>214</v>
      </c>
      <c r="E29" s="83" t="s">
        <v>152</v>
      </c>
      <c r="F29" s="80" t="s">
        <v>126</v>
      </c>
      <c r="G29" s="80" t="s">
        <v>126</v>
      </c>
      <c r="H29" s="9"/>
      <c r="I29" s="84" t="s">
        <v>215</v>
      </c>
      <c r="J29" s="4"/>
      <c r="K29" s="5"/>
      <c r="L29" s="4"/>
      <c r="M29" s="61"/>
      <c r="N29" s="61"/>
      <c r="O29" s="4"/>
      <c r="P29" s="60"/>
      <c r="Q29" s="60"/>
      <c r="R29" s="61"/>
      <c r="S29" s="62"/>
      <c r="T29" s="62"/>
      <c r="U29" s="4"/>
      <c r="V29" s="4"/>
      <c r="W29" s="4"/>
      <c r="X29" s="4"/>
      <c r="Y29" s="4"/>
      <c r="Z29" s="6"/>
      <c r="AA29" s="63"/>
      <c r="AB29" s="64"/>
    </row>
    <row r="30" spans="1:28" ht="56.25" customHeight="1" x14ac:dyDescent="0.2">
      <c r="A30" s="80" t="str">
        <f>Datos_1!$B$5</f>
        <v>Oficina Asesora de Planeación</v>
      </c>
      <c r="B30" s="81" t="str">
        <f>Datos_1!$F$29</f>
        <v>GIT Gestión de Proyectos y Presupuesto</v>
      </c>
      <c r="C30" s="81" t="str">
        <f>GIT_Gestión_de_Proyectos_y_Presupuesto</f>
        <v>Construcción del Plan de acción Institucional</v>
      </c>
      <c r="D30" s="82" t="s">
        <v>160</v>
      </c>
      <c r="E30" s="83" t="s">
        <v>83</v>
      </c>
      <c r="F30" s="80" t="s">
        <v>126</v>
      </c>
      <c r="G30" s="80" t="s">
        <v>126</v>
      </c>
      <c r="H30" s="9"/>
      <c r="I30" s="84" t="s">
        <v>162</v>
      </c>
      <c r="J30" s="4"/>
      <c r="K30" s="5"/>
      <c r="L30" s="4"/>
      <c r="M30" s="61"/>
      <c r="N30" s="61"/>
      <c r="O30" s="4"/>
      <c r="P30" s="60"/>
      <c r="Q30" s="60"/>
      <c r="R30" s="61"/>
      <c r="S30" s="62"/>
      <c r="T30" s="62"/>
      <c r="U30" s="4"/>
      <c r="V30" s="4"/>
      <c r="W30" s="4"/>
      <c r="X30" s="4"/>
      <c r="Y30" s="4"/>
      <c r="Z30" s="6"/>
      <c r="AA30" s="63"/>
      <c r="AB30" s="64"/>
    </row>
    <row r="31" spans="1:28" ht="67.5" x14ac:dyDescent="0.2">
      <c r="A31" s="80" t="str">
        <f>Datos_1!$B$14</f>
        <v>Oficina de Gestión Regional</v>
      </c>
      <c r="B31" s="81" t="str">
        <f>Oficina_de_Gestión_Regional</f>
        <v>No Aplica GIT</v>
      </c>
      <c r="C31" s="81" t="str">
        <f>No_Aplica_GIT</f>
        <v>Prosperidad con la Gente</v>
      </c>
      <c r="D31" s="81" t="s">
        <v>260</v>
      </c>
      <c r="E31" s="83" t="s">
        <v>206</v>
      </c>
      <c r="F31" s="80" t="s">
        <v>126</v>
      </c>
      <c r="G31" s="80" t="s">
        <v>126</v>
      </c>
      <c r="H31" s="9"/>
      <c r="I31" s="84" t="s">
        <v>156</v>
      </c>
      <c r="J31" s="4"/>
      <c r="K31" s="5"/>
      <c r="L31" s="4"/>
      <c r="M31" s="61"/>
      <c r="N31" s="61"/>
      <c r="O31" s="4"/>
      <c r="P31" s="60"/>
      <c r="Q31" s="60"/>
      <c r="R31" s="61"/>
      <c r="S31" s="62"/>
      <c r="T31" s="62"/>
      <c r="U31" s="4"/>
      <c r="V31" s="4"/>
      <c r="W31" s="4"/>
      <c r="X31" s="4"/>
      <c r="Y31" s="4"/>
      <c r="Z31" s="6"/>
      <c r="AA31" s="63"/>
      <c r="AB31" s="64"/>
    </row>
    <row r="32" spans="1:28" ht="29.25" customHeight="1" x14ac:dyDescent="0.2">
      <c r="A32" s="80" t="str">
        <f>Datos_1!$B$7</f>
        <v>Dirección de Gestión y Articulación de la Oferta Social</v>
      </c>
      <c r="B32" s="81" t="str">
        <f>Datos_1!$G$8</f>
        <v>GIT Empleabilidad</v>
      </c>
      <c r="C32" s="81" t="str">
        <f>Datos_1!$M$30</f>
        <v>Publicación de convocatorias</v>
      </c>
      <c r="D32" s="81" t="s">
        <v>266</v>
      </c>
      <c r="E32" s="83" t="s">
        <v>83</v>
      </c>
      <c r="F32" s="80" t="s">
        <v>126</v>
      </c>
      <c r="G32" s="80" t="s">
        <v>126</v>
      </c>
      <c r="H32" s="9"/>
      <c r="I32" s="84" t="s">
        <v>129</v>
      </c>
      <c r="J32" s="4"/>
      <c r="K32" s="5"/>
      <c r="L32" s="4"/>
      <c r="M32" s="61"/>
      <c r="N32" s="61"/>
      <c r="O32" s="4"/>
      <c r="P32" s="60"/>
      <c r="Q32" s="60"/>
      <c r="R32" s="61"/>
      <c r="S32" s="62"/>
      <c r="T32" s="62"/>
      <c r="U32" s="4"/>
      <c r="V32" s="4"/>
      <c r="W32" s="4"/>
      <c r="X32" s="4"/>
      <c r="Y32" s="4"/>
      <c r="Z32" s="6"/>
      <c r="AA32" s="63"/>
      <c r="AB32" s="64"/>
    </row>
    <row r="33" spans="1:28" ht="45.75" customHeight="1" x14ac:dyDescent="0.2">
      <c r="A33" s="80" t="str">
        <f>Datos_1!$B$7</f>
        <v>Dirección de Gestión y Articulación de la Oferta Social</v>
      </c>
      <c r="B33" s="81" t="str">
        <f>Datos_1!$G$8</f>
        <v>GIT Empleabilidad</v>
      </c>
      <c r="C33" s="81" t="str">
        <f>Datos_1!$M$31</f>
        <v>Socialización de la Convocatoria</v>
      </c>
      <c r="D33" s="81" t="s">
        <v>267</v>
      </c>
      <c r="E33" s="83" t="s">
        <v>83</v>
      </c>
      <c r="F33" s="80" t="s">
        <v>126</v>
      </c>
      <c r="G33" s="80" t="s">
        <v>126</v>
      </c>
      <c r="H33" s="9"/>
      <c r="I33" s="84" t="s">
        <v>204</v>
      </c>
      <c r="J33" s="4"/>
      <c r="K33" s="5"/>
      <c r="L33" s="4"/>
      <c r="M33" s="61"/>
      <c r="N33" s="61"/>
      <c r="O33" s="4"/>
      <c r="P33" s="60"/>
      <c r="Q33" s="60"/>
      <c r="R33" s="61"/>
      <c r="S33" s="62"/>
      <c r="T33" s="62"/>
      <c r="U33" s="4"/>
      <c r="V33" s="4"/>
      <c r="W33" s="4"/>
      <c r="X33" s="4"/>
      <c r="Y33" s="4"/>
      <c r="Z33" s="6"/>
      <c r="AA33" s="63"/>
      <c r="AB33" s="64"/>
    </row>
    <row r="34" spans="1:28" ht="49.5" customHeight="1" x14ac:dyDescent="0.2">
      <c r="A34" s="80" t="str">
        <f>Datos_1!$B$5</f>
        <v>Oficina Asesora de Planeación</v>
      </c>
      <c r="B34" s="81" t="str">
        <f>Datos_1!$E$29</f>
        <v>GIT de Mejoramiento Continuo</v>
      </c>
      <c r="C34" s="81" t="str">
        <f>Datos_1!$E$34</f>
        <v>Consulta Temas de Interés para la Rendición de Cuentas Sectorial</v>
      </c>
      <c r="D34" s="81" t="s">
        <v>235</v>
      </c>
      <c r="E34" s="83" t="s">
        <v>221</v>
      </c>
      <c r="F34" s="80" t="s">
        <v>126</v>
      </c>
      <c r="G34" s="80" t="s">
        <v>126</v>
      </c>
      <c r="H34" s="9"/>
      <c r="I34" s="84" t="s">
        <v>129</v>
      </c>
      <c r="J34" s="4"/>
      <c r="K34" s="5"/>
      <c r="L34" s="4"/>
      <c r="M34" s="61"/>
      <c r="N34" s="61"/>
      <c r="O34" s="4"/>
      <c r="P34" s="60"/>
      <c r="Q34" s="60"/>
      <c r="R34" s="61"/>
      <c r="S34" s="62"/>
      <c r="T34" s="62"/>
      <c r="U34" s="4"/>
      <c r="V34" s="4"/>
      <c r="W34" s="4"/>
      <c r="X34" s="4"/>
      <c r="Y34" s="4"/>
      <c r="Z34" s="6"/>
      <c r="AA34" s="63"/>
      <c r="AB34" s="64"/>
    </row>
    <row r="35" spans="1:28" ht="48.75" customHeight="1" x14ac:dyDescent="0.2">
      <c r="A35" s="80" t="str">
        <f>Datos_1!$B$5</f>
        <v>Oficina Asesora de Planeación</v>
      </c>
      <c r="B35" s="81" t="str">
        <f>Datos_1!$E$29</f>
        <v>GIT de Mejoramiento Continuo</v>
      </c>
      <c r="C35" s="81" t="str">
        <f>Datos_1!$E$35</f>
        <v>Construcción participativa del Informe de Rendición de Cuentas</v>
      </c>
      <c r="D35" s="81" t="s">
        <v>236</v>
      </c>
      <c r="E35" s="83" t="s">
        <v>221</v>
      </c>
      <c r="F35" s="80" t="s">
        <v>126</v>
      </c>
      <c r="G35" s="80" t="s">
        <v>126</v>
      </c>
      <c r="H35" s="9"/>
      <c r="I35" s="84" t="s">
        <v>129</v>
      </c>
      <c r="J35" s="4"/>
      <c r="K35" s="5"/>
      <c r="L35" s="4"/>
      <c r="M35" s="61"/>
      <c r="N35" s="61"/>
      <c r="O35" s="4"/>
      <c r="P35" s="60"/>
      <c r="Q35" s="60"/>
      <c r="R35" s="61"/>
      <c r="S35" s="62"/>
      <c r="T35" s="62"/>
      <c r="U35" s="4"/>
      <c r="V35" s="4"/>
      <c r="W35" s="4"/>
      <c r="X35" s="4"/>
      <c r="Y35" s="4"/>
      <c r="Z35" s="6"/>
      <c r="AA35" s="63"/>
      <c r="AB35" s="64"/>
    </row>
    <row r="36" spans="1:28" ht="48" customHeight="1" x14ac:dyDescent="0.2">
      <c r="A36" s="80" t="str">
        <f>Datos_1!$B$7</f>
        <v>Dirección de Gestión y Articulación de la Oferta Social</v>
      </c>
      <c r="B36" s="81" t="str">
        <f>Datos_1!$G$8</f>
        <v>GIT Empleabilidad</v>
      </c>
      <c r="C36" s="81" t="str">
        <f>Datos_1!$M$32</f>
        <v>Encuestas de satisfacción</v>
      </c>
      <c r="D36" s="81" t="s">
        <v>273</v>
      </c>
      <c r="E36" s="83" t="s">
        <v>226</v>
      </c>
      <c r="F36" s="80" t="s">
        <v>126</v>
      </c>
      <c r="G36" s="80" t="s">
        <v>126</v>
      </c>
      <c r="H36" s="9"/>
      <c r="I36" s="84" t="s">
        <v>129</v>
      </c>
      <c r="J36" s="4"/>
      <c r="K36" s="5"/>
      <c r="L36" s="4"/>
      <c r="M36" s="61"/>
      <c r="N36" s="61"/>
      <c r="O36" s="4"/>
      <c r="P36" s="60"/>
      <c r="Q36" s="60"/>
      <c r="R36" s="61"/>
      <c r="S36" s="62"/>
      <c r="T36" s="62"/>
      <c r="U36" s="4"/>
      <c r="V36" s="4"/>
      <c r="W36" s="4"/>
      <c r="X36" s="4"/>
      <c r="Y36" s="4"/>
      <c r="Z36" s="6"/>
      <c r="AA36" s="63"/>
      <c r="AB36" s="64"/>
    </row>
    <row r="37" spans="1:28" ht="67.5" x14ac:dyDescent="0.2">
      <c r="A37" s="80" t="str">
        <f>Datos_1!$B$7</f>
        <v>Dirección de Gestión y Articulación de la Oferta Social</v>
      </c>
      <c r="B37" s="81" t="str">
        <f>Datos_1!$G$8</f>
        <v>GIT Empleabilidad</v>
      </c>
      <c r="C37" s="81" t="str">
        <f>Datos_1!$M$33</f>
        <v>Talleres de lecciones aprendidas</v>
      </c>
      <c r="D37" s="81" t="s">
        <v>225</v>
      </c>
      <c r="E37" s="83" t="s">
        <v>227</v>
      </c>
      <c r="F37" s="80" t="s">
        <v>126</v>
      </c>
      <c r="G37" s="80" t="s">
        <v>126</v>
      </c>
      <c r="H37" s="9"/>
      <c r="I37" s="84" t="s">
        <v>129</v>
      </c>
      <c r="J37" s="4"/>
      <c r="K37" s="5"/>
      <c r="L37" s="4"/>
      <c r="M37" s="61"/>
      <c r="N37" s="61"/>
      <c r="O37" s="4"/>
      <c r="P37" s="60"/>
      <c r="Q37" s="60"/>
      <c r="R37" s="61"/>
      <c r="S37" s="62"/>
      <c r="T37" s="62"/>
      <c r="U37" s="4"/>
      <c r="V37" s="4"/>
      <c r="W37" s="4"/>
      <c r="X37" s="4"/>
      <c r="Y37" s="4"/>
      <c r="Z37" s="6"/>
      <c r="AA37" s="63"/>
      <c r="AB37" s="64"/>
    </row>
    <row r="38" spans="1:28" ht="119.25" customHeight="1" x14ac:dyDescent="0.2">
      <c r="A38" s="80" t="s">
        <v>4</v>
      </c>
      <c r="B38" s="81" t="s">
        <v>23</v>
      </c>
      <c r="C38" s="81" t="s">
        <v>274</v>
      </c>
      <c r="D38" s="81" t="s">
        <v>275</v>
      </c>
      <c r="E38" s="83" t="s">
        <v>276</v>
      </c>
      <c r="F38" s="80" t="s">
        <v>126</v>
      </c>
      <c r="G38" s="80" t="s">
        <v>126</v>
      </c>
      <c r="H38" s="83"/>
      <c r="I38" s="84" t="s">
        <v>277</v>
      </c>
      <c r="J38" s="4"/>
      <c r="K38" s="5"/>
      <c r="L38" s="4"/>
      <c r="M38" s="61"/>
      <c r="N38" s="61"/>
      <c r="O38" s="4"/>
      <c r="P38" s="60"/>
      <c r="Q38" s="60"/>
      <c r="R38" s="61"/>
      <c r="S38" s="62"/>
      <c r="T38" s="62"/>
      <c r="U38" s="4"/>
      <c r="V38" s="4"/>
      <c r="W38" s="4"/>
      <c r="X38" s="4"/>
      <c r="Y38" s="4"/>
      <c r="Z38" s="6"/>
      <c r="AA38" s="63"/>
      <c r="AB38" s="64"/>
    </row>
    <row r="39" spans="1:28" ht="23.25" customHeight="1" x14ac:dyDescent="0.2">
      <c r="A39" s="12"/>
      <c r="B39" s="79"/>
      <c r="C39" s="79"/>
      <c r="D39" s="53"/>
      <c r="E39" s="9"/>
      <c r="F39" s="12"/>
      <c r="G39" s="12"/>
      <c r="H39" s="9"/>
      <c r="I39" s="33"/>
      <c r="J39" s="4"/>
      <c r="K39" s="5"/>
      <c r="L39" s="4"/>
      <c r="M39" s="61"/>
      <c r="N39" s="61"/>
      <c r="O39" s="4"/>
      <c r="P39" s="60"/>
      <c r="Q39" s="60"/>
      <c r="R39" s="61"/>
      <c r="S39" s="62"/>
      <c r="T39" s="62"/>
      <c r="U39" s="4"/>
      <c r="V39" s="4"/>
      <c r="W39" s="4"/>
      <c r="X39" s="4"/>
      <c r="Y39" s="4"/>
      <c r="Z39" s="6"/>
      <c r="AA39" s="63"/>
      <c r="AB39" s="64"/>
    </row>
    <row r="40" spans="1:28" ht="23.25" customHeight="1" x14ac:dyDescent="0.2">
      <c r="A40" s="12"/>
      <c r="B40" s="79"/>
      <c r="C40" s="79"/>
      <c r="D40" s="53"/>
      <c r="E40" s="9"/>
      <c r="F40" s="12"/>
      <c r="G40" s="12"/>
      <c r="H40" s="9"/>
      <c r="I40" s="33"/>
      <c r="J40" s="4"/>
      <c r="K40" s="5"/>
      <c r="L40" s="4"/>
      <c r="M40" s="61"/>
      <c r="N40" s="61"/>
      <c r="O40" s="4"/>
      <c r="P40" s="60"/>
      <c r="Q40" s="60"/>
      <c r="R40" s="61"/>
      <c r="S40" s="62"/>
      <c r="T40" s="62"/>
      <c r="U40" s="4"/>
      <c r="V40" s="4"/>
      <c r="W40" s="4"/>
      <c r="X40" s="4"/>
      <c r="Y40" s="4"/>
      <c r="Z40" s="6"/>
      <c r="AA40" s="63"/>
      <c r="AB40" s="64"/>
    </row>
    <row r="41" spans="1:28" ht="23.25" customHeight="1" x14ac:dyDescent="0.2">
      <c r="A41" s="12"/>
      <c r="B41" s="79"/>
      <c r="C41" s="79"/>
      <c r="D41" s="53"/>
      <c r="E41" s="9"/>
      <c r="F41" s="12"/>
      <c r="G41" s="12"/>
      <c r="H41" s="9"/>
      <c r="I41" s="33"/>
      <c r="J41" s="4"/>
      <c r="K41" s="5"/>
      <c r="L41" s="4"/>
      <c r="M41" s="61"/>
      <c r="N41" s="61"/>
      <c r="O41" s="4"/>
      <c r="P41" s="60"/>
      <c r="Q41" s="60"/>
      <c r="R41" s="61"/>
      <c r="S41" s="62"/>
      <c r="T41" s="62"/>
      <c r="U41" s="4"/>
      <c r="V41" s="4"/>
      <c r="W41" s="4"/>
      <c r="X41" s="4"/>
      <c r="Y41" s="4"/>
      <c r="Z41" s="6"/>
      <c r="AA41" s="63"/>
      <c r="AB41" s="64"/>
    </row>
    <row r="42" spans="1:28" ht="23.25" customHeight="1" x14ac:dyDescent="0.2">
      <c r="A42" s="12"/>
      <c r="B42" s="79"/>
      <c r="C42" s="79"/>
      <c r="D42" s="53"/>
      <c r="E42" s="9"/>
      <c r="F42" s="12"/>
      <c r="G42" s="12"/>
      <c r="H42" s="9"/>
      <c r="I42" s="33"/>
      <c r="J42" s="4"/>
      <c r="K42" s="5"/>
      <c r="L42" s="4"/>
      <c r="M42" s="61"/>
      <c r="N42" s="61"/>
      <c r="O42" s="4"/>
      <c r="P42" s="60"/>
      <c r="Q42" s="60"/>
      <c r="R42" s="61"/>
      <c r="S42" s="62"/>
      <c r="T42" s="62"/>
      <c r="U42" s="4"/>
      <c r="V42" s="4"/>
      <c r="W42" s="4"/>
      <c r="X42" s="4"/>
      <c r="Y42" s="4"/>
      <c r="Z42" s="6"/>
      <c r="AA42" s="63"/>
      <c r="AB42" s="64"/>
    </row>
    <row r="43" spans="1:28" ht="23.25" customHeight="1" x14ac:dyDescent="0.2">
      <c r="A43" s="12"/>
      <c r="B43" s="79"/>
      <c r="C43" s="79"/>
      <c r="D43" s="53"/>
      <c r="E43" s="9"/>
      <c r="F43" s="12"/>
      <c r="G43" s="12"/>
      <c r="H43" s="9"/>
      <c r="I43" s="33"/>
      <c r="J43" s="4"/>
      <c r="K43" s="5"/>
      <c r="L43" s="4"/>
      <c r="M43" s="61"/>
      <c r="N43" s="61"/>
      <c r="O43" s="4"/>
      <c r="P43" s="60"/>
      <c r="Q43" s="60"/>
      <c r="R43" s="61"/>
      <c r="S43" s="62"/>
      <c r="T43" s="62"/>
      <c r="U43" s="4"/>
      <c r="V43" s="4"/>
      <c r="W43" s="4"/>
      <c r="X43" s="4"/>
      <c r="Y43" s="4"/>
      <c r="Z43" s="6"/>
      <c r="AA43" s="63"/>
      <c r="AB43" s="64"/>
    </row>
    <row r="44" spans="1:28" ht="23.25" customHeight="1" x14ac:dyDescent="0.2">
      <c r="A44" s="12"/>
      <c r="B44" s="79"/>
      <c r="C44" s="79"/>
      <c r="D44" s="53"/>
      <c r="E44" s="9"/>
      <c r="F44" s="12"/>
      <c r="G44" s="12"/>
      <c r="H44" s="9"/>
      <c r="I44" s="33"/>
      <c r="J44" s="4"/>
      <c r="K44" s="5"/>
      <c r="L44" s="4"/>
      <c r="M44" s="61"/>
      <c r="N44" s="61"/>
      <c r="O44" s="4"/>
      <c r="P44" s="60"/>
      <c r="Q44" s="60"/>
      <c r="R44" s="61"/>
      <c r="S44" s="62"/>
      <c r="T44" s="62"/>
      <c r="U44" s="4"/>
      <c r="V44" s="4"/>
      <c r="W44" s="4"/>
      <c r="X44" s="4"/>
      <c r="Y44" s="4"/>
      <c r="Z44" s="6"/>
      <c r="AA44" s="63"/>
      <c r="AB44" s="64"/>
    </row>
    <row r="45" spans="1:28" ht="23.25" customHeight="1" x14ac:dyDescent="0.2">
      <c r="A45" s="12"/>
      <c r="B45" s="79"/>
      <c r="C45" s="79"/>
      <c r="D45" s="53"/>
      <c r="E45" s="9"/>
      <c r="F45" s="12"/>
      <c r="G45" s="12"/>
      <c r="H45" s="9"/>
      <c r="I45" s="33"/>
      <c r="J45" s="4"/>
      <c r="K45" s="5"/>
      <c r="L45" s="4"/>
      <c r="M45" s="61"/>
      <c r="N45" s="61"/>
      <c r="O45" s="4"/>
      <c r="P45" s="60"/>
      <c r="Q45" s="60"/>
      <c r="R45" s="61"/>
      <c r="S45" s="62"/>
      <c r="T45" s="62"/>
      <c r="U45" s="4"/>
      <c r="V45" s="4"/>
      <c r="W45" s="4"/>
      <c r="X45" s="4"/>
      <c r="Y45" s="4"/>
      <c r="Z45" s="6"/>
      <c r="AA45" s="63"/>
      <c r="AB45" s="64"/>
    </row>
    <row r="46" spans="1:28" ht="23.25" customHeight="1" x14ac:dyDescent="0.2">
      <c r="A46" s="12"/>
      <c r="B46" s="79"/>
      <c r="C46" s="79"/>
      <c r="D46" s="53"/>
      <c r="E46" s="9"/>
      <c r="F46" s="12"/>
      <c r="G46" s="12"/>
      <c r="H46" s="9"/>
      <c r="I46" s="33"/>
      <c r="J46" s="4"/>
      <c r="K46" s="5"/>
      <c r="L46" s="4"/>
      <c r="M46" s="61"/>
      <c r="N46" s="61"/>
      <c r="O46" s="4"/>
      <c r="P46" s="60"/>
      <c r="Q46" s="60"/>
      <c r="R46" s="61"/>
      <c r="S46" s="62"/>
      <c r="T46" s="62"/>
      <c r="U46" s="4"/>
      <c r="V46" s="4"/>
      <c r="W46" s="4"/>
      <c r="X46" s="4"/>
      <c r="Y46" s="4"/>
      <c r="Z46" s="6"/>
      <c r="AA46" s="63"/>
      <c r="AB46" s="64"/>
    </row>
    <row r="47" spans="1:28" ht="23.25" customHeight="1" x14ac:dyDescent="0.2">
      <c r="A47" s="12"/>
      <c r="B47" s="79"/>
      <c r="C47" s="79"/>
      <c r="D47" s="53"/>
      <c r="E47" s="9"/>
      <c r="F47" s="12"/>
      <c r="G47" s="12"/>
      <c r="H47" s="9"/>
      <c r="I47" s="33"/>
      <c r="J47" s="4"/>
      <c r="K47" s="5"/>
      <c r="L47" s="4"/>
      <c r="M47" s="61"/>
      <c r="N47" s="61"/>
      <c r="O47" s="4"/>
      <c r="P47" s="60"/>
      <c r="Q47" s="60"/>
      <c r="R47" s="61"/>
      <c r="S47" s="62"/>
      <c r="T47" s="62"/>
      <c r="U47" s="4"/>
      <c r="V47" s="4"/>
      <c r="W47" s="4"/>
      <c r="X47" s="4"/>
      <c r="Y47" s="4"/>
      <c r="Z47" s="6"/>
      <c r="AA47" s="63"/>
      <c r="AB47" s="64"/>
    </row>
    <row r="48" spans="1:28" ht="23.25" customHeight="1" x14ac:dyDescent="0.2">
      <c r="A48" s="12"/>
      <c r="B48" s="79"/>
      <c r="C48" s="79"/>
      <c r="D48" s="53"/>
      <c r="E48" s="9"/>
      <c r="F48" s="12"/>
      <c r="G48" s="12"/>
      <c r="H48" s="9"/>
      <c r="I48" s="33"/>
      <c r="J48" s="4"/>
      <c r="K48" s="5"/>
      <c r="L48" s="4"/>
      <c r="M48" s="61"/>
      <c r="N48" s="61"/>
      <c r="O48" s="4"/>
      <c r="P48" s="60"/>
      <c r="Q48" s="60"/>
      <c r="R48" s="61"/>
      <c r="S48" s="62"/>
      <c r="T48" s="62"/>
      <c r="U48" s="4"/>
      <c r="V48" s="4"/>
      <c r="W48" s="4"/>
      <c r="X48" s="4"/>
      <c r="Y48" s="4"/>
      <c r="Z48" s="6"/>
      <c r="AA48" s="113"/>
      <c r="AB48" s="114"/>
    </row>
    <row r="49" spans="1:28" ht="22.5" customHeight="1" x14ac:dyDescent="0.2">
      <c r="A49" s="12"/>
      <c r="B49" s="79"/>
      <c r="C49" s="79"/>
      <c r="D49" s="53"/>
      <c r="E49" s="9"/>
      <c r="F49" s="12"/>
      <c r="G49" s="12"/>
      <c r="H49" s="9"/>
      <c r="I49" s="33"/>
      <c r="J49" s="4"/>
      <c r="K49" s="5"/>
      <c r="L49" s="4"/>
      <c r="M49" s="61"/>
      <c r="N49" s="61"/>
      <c r="O49" s="4"/>
      <c r="P49" s="60"/>
      <c r="Q49" s="60"/>
      <c r="R49" s="61"/>
      <c r="S49" s="62"/>
      <c r="T49" s="62"/>
      <c r="U49" s="4"/>
      <c r="V49" s="4"/>
      <c r="W49" s="4"/>
      <c r="X49" s="4"/>
      <c r="Y49" s="4"/>
      <c r="Z49" s="6"/>
      <c r="AA49" s="113"/>
      <c r="AB49" s="114"/>
    </row>
    <row r="50" spans="1:28" ht="22.5" customHeight="1" x14ac:dyDescent="0.2">
      <c r="A50" s="12"/>
      <c r="B50" s="79"/>
      <c r="C50" s="79"/>
      <c r="D50" s="53"/>
      <c r="E50" s="9"/>
      <c r="F50" s="12"/>
      <c r="G50" s="12"/>
      <c r="H50" s="9"/>
      <c r="I50" s="33"/>
      <c r="J50" s="4"/>
      <c r="K50" s="5"/>
      <c r="L50" s="4"/>
      <c r="M50" s="61"/>
      <c r="N50" s="61"/>
      <c r="O50" s="4"/>
      <c r="P50" s="60"/>
      <c r="Q50" s="60"/>
      <c r="R50" s="61"/>
      <c r="S50" s="62"/>
      <c r="T50" s="62"/>
      <c r="U50" s="4"/>
      <c r="V50" s="4"/>
      <c r="W50" s="4"/>
      <c r="X50" s="4"/>
      <c r="Y50" s="4"/>
      <c r="Z50" s="6"/>
      <c r="AA50" s="113"/>
      <c r="AB50" s="114"/>
    </row>
    <row r="51" spans="1:28" ht="23.25" customHeight="1" x14ac:dyDescent="0.2">
      <c r="A51" s="12"/>
      <c r="B51" s="79"/>
      <c r="C51" s="79"/>
      <c r="D51" s="53"/>
      <c r="E51" s="9"/>
      <c r="F51" s="12"/>
      <c r="G51" s="12"/>
      <c r="H51" s="9"/>
      <c r="I51" s="33"/>
      <c r="J51" s="4"/>
      <c r="K51" s="5"/>
      <c r="L51" s="4"/>
      <c r="M51" s="61"/>
      <c r="N51" s="61"/>
      <c r="O51" s="4"/>
      <c r="P51" s="60"/>
      <c r="Q51" s="60"/>
      <c r="R51" s="61"/>
      <c r="S51" s="62"/>
      <c r="T51" s="62"/>
      <c r="U51" s="4"/>
      <c r="V51" s="4"/>
      <c r="W51" s="4"/>
      <c r="X51" s="4"/>
      <c r="Y51" s="4"/>
      <c r="Z51" s="6"/>
      <c r="AA51" s="113"/>
      <c r="AB51" s="114"/>
    </row>
    <row r="52" spans="1:28" ht="22.5" customHeight="1" x14ac:dyDescent="0.2">
      <c r="A52" s="12"/>
      <c r="B52" s="79"/>
      <c r="C52" s="79"/>
      <c r="D52" s="53"/>
      <c r="E52" s="9"/>
      <c r="F52" s="12"/>
      <c r="G52" s="12"/>
      <c r="H52" s="9"/>
      <c r="I52" s="33"/>
      <c r="J52" s="4"/>
      <c r="K52" s="5"/>
      <c r="L52" s="4"/>
      <c r="M52" s="61"/>
      <c r="N52" s="61"/>
      <c r="O52" s="4"/>
      <c r="P52" s="60"/>
      <c r="Q52" s="60"/>
      <c r="R52" s="61"/>
      <c r="S52" s="62"/>
      <c r="T52" s="62"/>
      <c r="U52" s="4"/>
      <c r="V52" s="4"/>
      <c r="W52" s="4"/>
      <c r="X52" s="4"/>
      <c r="Y52" s="4"/>
      <c r="Z52" s="6"/>
      <c r="AA52" s="113"/>
      <c r="AB52" s="114"/>
    </row>
    <row r="53" spans="1:28" ht="22.5" customHeight="1" x14ac:dyDescent="0.2">
      <c r="A53" s="12"/>
      <c r="B53" s="79"/>
      <c r="C53" s="79"/>
      <c r="D53" s="53"/>
      <c r="E53" s="9"/>
      <c r="F53" s="12"/>
      <c r="G53" s="12"/>
      <c r="H53" s="9"/>
      <c r="I53" s="33"/>
      <c r="J53" s="4"/>
      <c r="K53" s="5"/>
      <c r="L53" s="4"/>
      <c r="M53" s="61"/>
      <c r="N53" s="61"/>
      <c r="O53" s="4"/>
      <c r="P53" s="60"/>
      <c r="Q53" s="60"/>
      <c r="R53" s="61"/>
      <c r="S53" s="62"/>
      <c r="T53" s="62"/>
      <c r="U53" s="4"/>
      <c r="V53" s="4"/>
      <c r="W53" s="4"/>
      <c r="X53" s="4"/>
      <c r="Y53" s="4"/>
      <c r="Z53" s="6"/>
      <c r="AA53" s="113"/>
      <c r="AB53" s="114"/>
    </row>
    <row r="54" spans="1:28" x14ac:dyDescent="0.2">
      <c r="A54" s="65"/>
      <c r="B54" s="65"/>
      <c r="C54" s="65"/>
      <c r="D54" s="34"/>
      <c r="E54" s="34"/>
      <c r="F54" s="34"/>
      <c r="G54" s="34"/>
      <c r="H54" s="34"/>
      <c r="I54" s="34"/>
    </row>
    <row r="55" spans="1:28" x14ac:dyDescent="0.2">
      <c r="A55" s="65"/>
      <c r="B55" s="65"/>
      <c r="C55" s="65"/>
      <c r="D55" s="34"/>
      <c r="E55" s="34"/>
      <c r="F55" s="34"/>
      <c r="G55" s="34"/>
      <c r="H55" s="34"/>
      <c r="I55" s="34"/>
    </row>
    <row r="56" spans="1:28" x14ac:dyDescent="0.2">
      <c r="A56" s="65"/>
      <c r="B56" s="65"/>
      <c r="C56" s="65"/>
      <c r="D56" s="34"/>
      <c r="E56" s="34"/>
      <c r="F56" s="34"/>
      <c r="G56" s="34"/>
      <c r="H56" s="34"/>
      <c r="I56" s="34"/>
    </row>
    <row r="57" spans="1:28" x14ac:dyDescent="0.2">
      <c r="A57" s="65"/>
      <c r="B57" s="65"/>
      <c r="C57" s="65"/>
      <c r="D57" s="34"/>
      <c r="E57" s="34"/>
      <c r="F57" s="34"/>
      <c r="G57" s="34"/>
      <c r="H57" s="34"/>
      <c r="I57" s="34"/>
    </row>
    <row r="58" spans="1:28" x14ac:dyDescent="0.2">
      <c r="A58" s="65"/>
      <c r="B58" s="65"/>
      <c r="C58" s="65"/>
      <c r="D58" s="34"/>
      <c r="E58" s="34"/>
      <c r="F58" s="34"/>
      <c r="G58" s="34"/>
      <c r="H58" s="34"/>
      <c r="I58" s="34"/>
    </row>
    <row r="59" spans="1:28" x14ac:dyDescent="0.2">
      <c r="A59" s="65"/>
      <c r="B59" s="65"/>
      <c r="C59" s="65"/>
      <c r="D59" s="34"/>
      <c r="E59" s="34"/>
      <c r="F59" s="34"/>
      <c r="G59" s="34"/>
      <c r="H59" s="34"/>
      <c r="I59" s="34"/>
    </row>
    <row r="60" spans="1:28" x14ac:dyDescent="0.2">
      <c r="A60" s="65"/>
      <c r="B60" s="65"/>
      <c r="C60" s="65"/>
      <c r="D60" s="34"/>
      <c r="E60" s="34"/>
      <c r="F60" s="34"/>
      <c r="G60" s="34"/>
      <c r="H60" s="34"/>
      <c r="I60" s="34"/>
    </row>
    <row r="61" spans="1:28" x14ac:dyDescent="0.2">
      <c r="A61" s="65"/>
      <c r="B61" s="65"/>
      <c r="C61" s="65"/>
      <c r="D61" s="34"/>
      <c r="E61" s="34"/>
      <c r="F61" s="34"/>
      <c r="G61" s="34"/>
      <c r="H61" s="34"/>
      <c r="I61" s="34"/>
    </row>
    <row r="62" spans="1:28" x14ac:dyDescent="0.2">
      <c r="A62" s="65"/>
      <c r="B62" s="65"/>
      <c r="C62" s="65"/>
      <c r="D62" s="34"/>
      <c r="E62" s="34"/>
      <c r="F62" s="34"/>
      <c r="G62" s="34"/>
      <c r="H62" s="34"/>
      <c r="I62" s="34"/>
    </row>
    <row r="63" spans="1:28" x14ac:dyDescent="0.2">
      <c r="A63" s="65"/>
      <c r="B63" s="65"/>
      <c r="C63" s="65"/>
      <c r="D63" s="34"/>
      <c r="E63" s="34"/>
      <c r="F63" s="34"/>
      <c r="G63" s="34"/>
      <c r="H63" s="34"/>
      <c r="I63" s="34"/>
    </row>
    <row r="64" spans="1:28" x14ac:dyDescent="0.2">
      <c r="A64" s="65"/>
      <c r="B64" s="65"/>
      <c r="C64" s="65"/>
      <c r="D64" s="34"/>
      <c r="E64" s="34"/>
      <c r="F64" s="34"/>
      <c r="G64" s="34"/>
      <c r="H64" s="34"/>
      <c r="I64" s="34"/>
    </row>
    <row r="65" spans="1:9" x14ac:dyDescent="0.2">
      <c r="A65" s="65"/>
      <c r="B65" s="65"/>
      <c r="C65" s="65"/>
      <c r="D65" s="34"/>
      <c r="E65" s="34"/>
      <c r="F65" s="34"/>
      <c r="G65" s="34"/>
      <c r="H65" s="34"/>
      <c r="I65" s="34"/>
    </row>
    <row r="66" spans="1:9" x14ac:dyDescent="0.2">
      <c r="A66" s="65"/>
      <c r="B66" s="65"/>
      <c r="C66" s="65"/>
      <c r="D66" s="34"/>
      <c r="E66" s="34"/>
      <c r="F66" s="34"/>
      <c r="G66" s="34"/>
      <c r="H66" s="34"/>
      <c r="I66" s="34"/>
    </row>
    <row r="67" spans="1:9" x14ac:dyDescent="0.2">
      <c r="A67" s="65"/>
      <c r="B67" s="65"/>
      <c r="C67" s="65"/>
      <c r="D67" s="34"/>
      <c r="E67" s="34"/>
      <c r="F67" s="34"/>
      <c r="G67" s="34"/>
      <c r="H67" s="34"/>
      <c r="I67" s="34"/>
    </row>
    <row r="68" spans="1:9" x14ac:dyDescent="0.2">
      <c r="A68" s="65"/>
      <c r="B68" s="65"/>
      <c r="C68" s="65"/>
      <c r="D68" s="34"/>
      <c r="E68" s="34"/>
      <c r="F68" s="34"/>
      <c r="G68" s="34"/>
      <c r="H68" s="34"/>
      <c r="I68" s="34"/>
    </row>
    <row r="69" spans="1:9" x14ac:dyDescent="0.2">
      <c r="A69" s="65"/>
      <c r="B69" s="65"/>
      <c r="C69" s="65"/>
      <c r="D69" s="34"/>
      <c r="E69" s="34"/>
      <c r="F69" s="34"/>
      <c r="G69" s="34"/>
      <c r="H69" s="34"/>
      <c r="I69" s="34"/>
    </row>
    <row r="70" spans="1:9" x14ac:dyDescent="0.2">
      <c r="A70" s="65"/>
      <c r="B70" s="65"/>
      <c r="C70" s="65"/>
      <c r="D70" s="34"/>
      <c r="E70" s="34"/>
      <c r="F70" s="34"/>
      <c r="G70" s="34"/>
      <c r="H70" s="34"/>
      <c r="I70" s="34"/>
    </row>
    <row r="71" spans="1:9" x14ac:dyDescent="0.2">
      <c r="A71" s="65"/>
      <c r="B71" s="65"/>
      <c r="C71" s="65"/>
      <c r="D71" s="34"/>
      <c r="E71" s="34"/>
      <c r="F71" s="34"/>
      <c r="G71" s="34"/>
      <c r="H71" s="34"/>
      <c r="I71" s="34"/>
    </row>
    <row r="72" spans="1:9" x14ac:dyDescent="0.2">
      <c r="A72" s="65"/>
      <c r="B72" s="65"/>
      <c r="C72" s="65"/>
      <c r="D72" s="34"/>
      <c r="E72" s="34"/>
      <c r="F72" s="34"/>
      <c r="G72" s="34"/>
      <c r="H72" s="34"/>
      <c r="I72" s="34"/>
    </row>
    <row r="73" spans="1:9" x14ac:dyDescent="0.2">
      <c r="A73" s="65"/>
      <c r="B73" s="65"/>
      <c r="C73" s="65"/>
      <c r="D73" s="34"/>
      <c r="E73" s="34"/>
      <c r="F73" s="34"/>
      <c r="G73" s="34"/>
      <c r="H73" s="34"/>
      <c r="I73" s="34"/>
    </row>
  </sheetData>
  <sheetProtection algorithmName="SHA-512" hashValue="MW8hQpjYKkzqSzU2yo92At73DgR1/pswsXWpr3727qrI/PvCA5y/nzDVKdHAn3EZk4wD24YRrilvycUQis2maA==" saltValue="fLgiBKlpSPSWfzxfeXh2RQ==" spinCount="100000" sheet="1" objects="1" scenarios="1"/>
  <autoFilter ref="A3:I38" xr:uid="{24BCFEB5-1FEB-4F46-982A-B21B2FF9871D}"/>
  <mergeCells count="43">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 ref="K3:K4"/>
    <mergeCell ref="AA3:AB4"/>
    <mergeCell ref="M3:O3"/>
    <mergeCell ref="P3:Q3"/>
    <mergeCell ref="R3:R4"/>
    <mergeCell ref="S3:S4"/>
    <mergeCell ref="T3:T4"/>
    <mergeCell ref="U3:U4"/>
    <mergeCell ref="V3:V4"/>
    <mergeCell ref="W3:W4"/>
    <mergeCell ref="X3:X4"/>
    <mergeCell ref="Y3:Y4"/>
    <mergeCell ref="Z3:Z4"/>
    <mergeCell ref="AA51:AB51"/>
    <mergeCell ref="AA52:AB52"/>
    <mergeCell ref="AA53:AB53"/>
    <mergeCell ref="AA48:AB48"/>
    <mergeCell ref="AA49:AB49"/>
    <mergeCell ref="AA50:AB50"/>
    <mergeCell ref="AA7:AB7"/>
    <mergeCell ref="AA12:AB12"/>
    <mergeCell ref="AA13:AB13"/>
    <mergeCell ref="AA14:AB14"/>
    <mergeCell ref="AA9:AB9"/>
    <mergeCell ref="AA10:AB10"/>
    <mergeCell ref="AA11:AB11"/>
    <mergeCell ref="AA8:AB8"/>
  </mergeCells>
  <conditionalFormatting sqref="D5:D24 D26:D53 E5:AB53">
    <cfRule type="containsErrors" dxfId="31" priority="8">
      <formula>ISERROR(D5)</formula>
    </cfRule>
  </conditionalFormatting>
  <conditionalFormatting sqref="D25">
    <cfRule type="containsErrors" dxfId="30" priority="1">
      <formula>ISERROR(D25)</formula>
    </cfRule>
  </conditionalFormatting>
  <dataValidations count="4">
    <dataValidation type="list" allowBlank="1" showInputMessage="1" showErrorMessage="1" sqref="M5:M53" xr:uid="{00000000-0002-0000-0000-000000000000}">
      <formula1>Origen_Recursos</formula1>
    </dataValidation>
    <dataValidation type="list" allowBlank="1" showInputMessage="1" showErrorMessage="1" sqref="H5:H53 J5:J53" xr:uid="{00000000-0002-0000-0000-000001000000}">
      <formula1>Modalidad_1</formula1>
    </dataValidation>
    <dataValidation type="list" allowBlank="1" showInputMessage="1" showErrorMessage="1" errorTitle="¡Atención!" error="Se debe seleccionar la opción de la lista desplegable." sqref="Z5:Z53" xr:uid="{00000000-0002-0000-0000-000002000000}">
      <formula1>Objet_Instit</formula1>
    </dataValidation>
    <dataValidation type="list" allowBlank="1" showInputMessage="1" showErrorMessage="1" errorTitle="¡Atención!" error="Se debe seleccionar la opción de la lista desplegable." sqref="V5:V53"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AP82"/>
  <sheetViews>
    <sheetView topLeftCell="A3" zoomScaleNormal="100" workbookViewId="0">
      <selection activeCell="B10" sqref="B10"/>
    </sheetView>
  </sheetViews>
  <sheetFormatPr baseColWidth="10" defaultColWidth="11.42578125" defaultRowHeight="15" x14ac:dyDescent="0.25"/>
  <cols>
    <col min="1" max="1" width="2.140625" style="13" customWidth="1"/>
    <col min="2" max="2" width="28.28515625" style="13" customWidth="1"/>
    <col min="3" max="3" width="4.42578125" style="13" customWidth="1"/>
    <col min="4" max="4" width="19.42578125" style="13" customWidth="1"/>
    <col min="5" max="5" width="28.7109375" style="13" customWidth="1"/>
    <col min="6" max="6" width="27" style="13" bestFit="1" customWidth="1"/>
    <col min="7" max="7" width="29" style="13" customWidth="1"/>
    <col min="8" max="8" width="29.28515625" style="13" customWidth="1"/>
    <col min="9" max="9" width="27.7109375" style="13" customWidth="1"/>
    <col min="10" max="10" width="24.5703125" style="13" customWidth="1"/>
    <col min="11" max="11" width="27" style="13" customWidth="1"/>
    <col min="12" max="12" width="24.140625" style="13" bestFit="1" customWidth="1"/>
    <col min="13" max="13" width="27.28515625" style="13" customWidth="1"/>
    <col min="14" max="14" width="26.7109375" style="13" bestFit="1" customWidth="1"/>
    <col min="15" max="15" width="25.42578125" style="13" bestFit="1" customWidth="1"/>
    <col min="16" max="16" width="26.140625" style="13" bestFit="1" customWidth="1"/>
    <col min="17" max="17" width="26.140625" style="13" customWidth="1"/>
    <col min="18" max="18" width="23.7109375" style="13" bestFit="1" customWidth="1"/>
    <col min="19" max="19" width="23" style="13" bestFit="1" customWidth="1"/>
    <col min="20" max="20" width="23.42578125" style="13" bestFit="1" customWidth="1"/>
    <col min="21" max="21" width="25.42578125" style="13" bestFit="1" customWidth="1"/>
    <col min="22" max="22" width="31.28515625" style="13" bestFit="1" customWidth="1"/>
    <col min="23" max="23" width="25.140625" style="13" bestFit="1" customWidth="1"/>
    <col min="24" max="24" width="24.85546875" style="13" bestFit="1" customWidth="1"/>
    <col min="25" max="25" width="26.42578125" style="13" bestFit="1" customWidth="1"/>
    <col min="26" max="26" width="22.7109375" style="13" bestFit="1" customWidth="1"/>
    <col min="27" max="27" width="28.42578125" style="13" bestFit="1" customWidth="1"/>
    <col min="28" max="28" width="34.28515625" style="13" bestFit="1" customWidth="1"/>
    <col min="29" max="29" width="22.7109375" style="13" bestFit="1" customWidth="1"/>
    <col min="30" max="30" width="24.42578125" style="13" bestFit="1" customWidth="1"/>
    <col min="31" max="31" width="36.140625" style="13" bestFit="1" customWidth="1"/>
    <col min="32" max="32" width="27.28515625" style="13" bestFit="1" customWidth="1"/>
    <col min="33" max="33" width="25.140625" style="13" bestFit="1" customWidth="1"/>
    <col min="34" max="34" width="26.7109375" style="13" bestFit="1" customWidth="1"/>
    <col min="35" max="35" width="28.42578125" style="13" bestFit="1" customWidth="1"/>
    <col min="36" max="36" width="27.28515625" style="13" bestFit="1" customWidth="1"/>
    <col min="37" max="37" width="23.42578125" style="13" bestFit="1" customWidth="1"/>
    <col min="38" max="38" width="25.28515625" style="13" customWidth="1"/>
    <col min="39" max="39" width="23.7109375" style="13" customWidth="1"/>
    <col min="40" max="40" width="31.28515625" style="13" customWidth="1"/>
    <col min="41" max="41" width="25.42578125" style="13" customWidth="1"/>
    <col min="42" max="42" width="27" style="13" customWidth="1"/>
    <col min="43" max="16384" width="11.42578125" style="13"/>
  </cols>
  <sheetData>
    <row r="2" spans="2:19" ht="15.75" thickBot="1" x14ac:dyDescent="0.3"/>
    <row r="3" spans="2:19" ht="60.75" thickBot="1" x14ac:dyDescent="0.3">
      <c r="B3" s="75" t="s">
        <v>0</v>
      </c>
      <c r="D3" s="71" t="str">
        <f>$B$4</f>
        <v>Dirección General</v>
      </c>
      <c r="E3" s="72" t="str">
        <f>$B$5</f>
        <v>Oficina Asesora de Planeación</v>
      </c>
      <c r="F3" s="72" t="str">
        <f>$B$6</f>
        <v>Secretaría General</v>
      </c>
      <c r="G3" s="72" t="str">
        <f>$B$7</f>
        <v>Dirección de Gestión y Articulación de la Oferta Social</v>
      </c>
      <c r="H3" s="72" t="str">
        <f>$B$8</f>
        <v>Dirección de Acompañamiento Familiar y Comunitario</v>
      </c>
      <c r="I3" s="72" t="str">
        <f>$B$9</f>
        <v>Dirección de Transferencias Monetarias</v>
      </c>
      <c r="J3" s="73" t="str">
        <f>$B$10</f>
        <v>Subdirección de Transferencias Monetarias Condicionadas</v>
      </c>
      <c r="K3" s="73" t="str">
        <f>$B$11</f>
        <v>Subdirección de Transferencias Monetarias NO Condicionadas</v>
      </c>
      <c r="L3" s="72" t="str">
        <f>$B$12</f>
        <v>Dirección de Inclusión Productiva</v>
      </c>
      <c r="M3" s="72" t="str">
        <f>$B$13</f>
        <v>Dirección de Infraestructura Social y Hábitat</v>
      </c>
      <c r="N3" s="72" t="str">
        <f>$B$15</f>
        <v>Subdirección General para la Superación de la Pobreza</v>
      </c>
      <c r="O3" s="72" t="str">
        <f>$B$16</f>
        <v>Subdirección General de Programas y Proyectos</v>
      </c>
      <c r="P3" s="74" t="str">
        <f>$B$14</f>
        <v>Oficina de Gestión Regional</v>
      </c>
      <c r="Q3" s="54"/>
    </row>
    <row r="4" spans="2:19" ht="30" x14ac:dyDescent="0.25">
      <c r="B4" s="76" t="s">
        <v>1</v>
      </c>
      <c r="D4" s="14"/>
      <c r="E4" s="36" t="s">
        <v>19</v>
      </c>
      <c r="F4" s="70" t="s">
        <v>11</v>
      </c>
      <c r="G4" s="36" t="s">
        <v>121</v>
      </c>
      <c r="H4" s="36" t="s">
        <v>12</v>
      </c>
      <c r="I4" s="36" t="s">
        <v>13</v>
      </c>
      <c r="J4" s="36" t="s">
        <v>21</v>
      </c>
      <c r="K4" s="70" t="s">
        <v>230</v>
      </c>
      <c r="L4" s="94" t="s">
        <v>14</v>
      </c>
      <c r="M4" s="36" t="s">
        <v>70</v>
      </c>
      <c r="N4" s="36" t="s">
        <v>15</v>
      </c>
      <c r="O4" s="36" t="s">
        <v>10</v>
      </c>
      <c r="P4" s="94" t="s">
        <v>207</v>
      </c>
      <c r="Q4" s="28"/>
    </row>
    <row r="5" spans="2:19" ht="45" x14ac:dyDescent="0.25">
      <c r="B5" s="77" t="s">
        <v>2</v>
      </c>
      <c r="D5" s="14"/>
      <c r="E5" s="15" t="s">
        <v>228</v>
      </c>
      <c r="F5" s="14"/>
      <c r="G5" s="15" t="s">
        <v>122</v>
      </c>
      <c r="H5" s="15" t="s">
        <v>16</v>
      </c>
      <c r="I5" s="15" t="s">
        <v>17</v>
      </c>
      <c r="J5" s="93" t="s">
        <v>24</v>
      </c>
      <c r="K5" s="16" t="s">
        <v>231</v>
      </c>
      <c r="L5" s="15" t="s">
        <v>18</v>
      </c>
      <c r="M5" s="15" t="s">
        <v>124</v>
      </c>
    </row>
    <row r="6" spans="2:19" ht="30" x14ac:dyDescent="0.25">
      <c r="B6" s="77" t="s">
        <v>3</v>
      </c>
      <c r="D6" s="14"/>
      <c r="E6" s="93" t="s">
        <v>159</v>
      </c>
      <c r="F6" s="14"/>
      <c r="G6" s="93" t="s">
        <v>23</v>
      </c>
      <c r="H6" s="15" t="s">
        <v>20</v>
      </c>
      <c r="I6" s="15" t="s">
        <v>26</v>
      </c>
      <c r="J6" s="28"/>
      <c r="K6" s="16" t="s">
        <v>232</v>
      </c>
      <c r="L6" s="15" t="s">
        <v>25</v>
      </c>
      <c r="M6" s="17" t="s">
        <v>125</v>
      </c>
    </row>
    <row r="7" spans="2:19" ht="45" x14ac:dyDescent="0.25">
      <c r="B7" s="77" t="s">
        <v>4</v>
      </c>
      <c r="D7" s="14"/>
      <c r="E7" s="93" t="s">
        <v>28</v>
      </c>
      <c r="F7" s="14"/>
      <c r="G7" s="15" t="s">
        <v>123</v>
      </c>
      <c r="I7" s="15" t="s">
        <v>29</v>
      </c>
      <c r="J7" s="28"/>
      <c r="K7" s="28"/>
      <c r="L7" s="15" t="s">
        <v>27</v>
      </c>
      <c r="M7" s="93" t="s">
        <v>172</v>
      </c>
    </row>
    <row r="8" spans="2:19" ht="45" x14ac:dyDescent="0.25">
      <c r="B8" s="77" t="s">
        <v>5</v>
      </c>
      <c r="D8" s="14"/>
      <c r="F8" s="14"/>
      <c r="G8" s="93" t="s">
        <v>22</v>
      </c>
      <c r="H8" s="14"/>
      <c r="I8" s="93" t="s">
        <v>31</v>
      </c>
      <c r="J8" s="28"/>
      <c r="K8" s="28"/>
      <c r="L8" s="93" t="s">
        <v>30</v>
      </c>
      <c r="M8" s="107" t="s">
        <v>278</v>
      </c>
    </row>
    <row r="9" spans="2:19" ht="30" x14ac:dyDescent="0.25">
      <c r="B9" s="77" t="s">
        <v>229</v>
      </c>
      <c r="D9" s="14"/>
      <c r="F9" s="14"/>
      <c r="H9" s="14"/>
      <c r="I9" s="14"/>
      <c r="J9" s="28"/>
      <c r="K9" s="28"/>
      <c r="L9" s="93" t="s">
        <v>216</v>
      </c>
    </row>
    <row r="10" spans="2:19" ht="45" x14ac:dyDescent="0.25">
      <c r="B10" s="77" t="s">
        <v>269</v>
      </c>
      <c r="D10" s="14"/>
      <c r="E10" s="14"/>
      <c r="F10" s="14"/>
      <c r="H10" s="14"/>
      <c r="J10" s="28"/>
      <c r="K10" s="28"/>
      <c r="L10" s="14"/>
      <c r="M10" s="14"/>
    </row>
    <row r="11" spans="2:19" ht="45" x14ac:dyDescent="0.25">
      <c r="B11" s="77" t="s">
        <v>279</v>
      </c>
      <c r="D11" s="14"/>
      <c r="F11" s="14"/>
      <c r="G11" s="14"/>
      <c r="H11" s="14"/>
      <c r="J11" s="14"/>
      <c r="K11" s="14"/>
      <c r="L11" s="14"/>
      <c r="M11" s="14"/>
    </row>
    <row r="12" spans="2:19" ht="30" x14ac:dyDescent="0.25">
      <c r="B12" s="77" t="s">
        <v>6</v>
      </c>
      <c r="D12" s="14"/>
      <c r="E12" s="95" t="s">
        <v>81</v>
      </c>
      <c r="F12" s="14"/>
      <c r="G12" s="95" t="s">
        <v>67</v>
      </c>
      <c r="H12" s="14"/>
      <c r="I12" s="95" t="s">
        <v>77</v>
      </c>
      <c r="J12" s="14"/>
      <c r="K12" s="14"/>
      <c r="L12" s="14"/>
      <c r="M12" s="95" t="s">
        <v>93</v>
      </c>
      <c r="S12" s="18" t="s">
        <v>32</v>
      </c>
    </row>
    <row r="13" spans="2:19" ht="60" x14ac:dyDescent="0.25">
      <c r="B13" s="77" t="s">
        <v>7</v>
      </c>
      <c r="D13" s="14"/>
      <c r="E13" s="19" t="s">
        <v>82</v>
      </c>
      <c r="F13" s="14"/>
      <c r="G13" s="15" t="s">
        <v>68</v>
      </c>
      <c r="H13" s="14"/>
      <c r="I13" s="20" t="s">
        <v>79</v>
      </c>
      <c r="J13" s="67"/>
      <c r="K13" s="67"/>
      <c r="L13" s="14"/>
      <c r="M13" s="21" t="s">
        <v>192</v>
      </c>
      <c r="S13" s="18" t="s">
        <v>33</v>
      </c>
    </row>
    <row r="14" spans="2:19" ht="30" x14ac:dyDescent="0.25">
      <c r="B14" s="77" t="s">
        <v>205</v>
      </c>
      <c r="D14" s="14"/>
      <c r="E14" s="19" t="s">
        <v>83</v>
      </c>
      <c r="F14" s="14"/>
      <c r="G14" s="15" t="s">
        <v>69</v>
      </c>
      <c r="H14" s="14"/>
      <c r="I14" s="15" t="s">
        <v>78</v>
      </c>
      <c r="J14" s="28"/>
      <c r="K14" s="28"/>
      <c r="L14" s="14"/>
      <c r="M14" s="21" t="s">
        <v>183</v>
      </c>
      <c r="S14" s="18" t="s">
        <v>34</v>
      </c>
    </row>
    <row r="15" spans="2:19" ht="30" x14ac:dyDescent="0.25">
      <c r="B15" s="77" t="s">
        <v>8</v>
      </c>
      <c r="D15" s="14"/>
      <c r="E15" s="19" t="s">
        <v>84</v>
      </c>
      <c r="F15" s="14"/>
      <c r="G15" s="15" t="s">
        <v>100</v>
      </c>
      <c r="H15" s="14"/>
      <c r="I15" s="15" t="s">
        <v>80</v>
      </c>
      <c r="J15" s="28"/>
      <c r="K15" s="28"/>
      <c r="L15" s="14"/>
      <c r="M15" s="21" t="s">
        <v>184</v>
      </c>
      <c r="S15" s="18" t="s">
        <v>35</v>
      </c>
    </row>
    <row r="16" spans="2:19" ht="30.75" thickBot="1" x14ac:dyDescent="0.3">
      <c r="B16" s="78" t="s">
        <v>9</v>
      </c>
      <c r="D16" s="14"/>
      <c r="E16" s="19" t="s">
        <v>85</v>
      </c>
      <c r="F16" s="14"/>
      <c r="G16" s="15" t="s">
        <v>99</v>
      </c>
      <c r="H16" s="14"/>
      <c r="I16" s="14"/>
      <c r="J16" s="14"/>
      <c r="K16" s="14"/>
      <c r="L16" s="14"/>
      <c r="M16" s="21" t="s">
        <v>185</v>
      </c>
      <c r="S16" s="22" t="s">
        <v>36</v>
      </c>
    </row>
    <row r="17" spans="4:42" ht="30" x14ac:dyDescent="0.25">
      <c r="D17" s="14"/>
      <c r="E17" s="19" t="s">
        <v>86</v>
      </c>
      <c r="F17" s="14"/>
      <c r="G17" s="14"/>
      <c r="H17" s="14"/>
      <c r="J17" s="14"/>
      <c r="K17" s="14"/>
      <c r="L17" s="14"/>
      <c r="M17" s="21" t="s">
        <v>186</v>
      </c>
      <c r="S17" s="22" t="s">
        <v>37</v>
      </c>
    </row>
    <row r="18" spans="4:42" x14ac:dyDescent="0.25">
      <c r="D18" s="14"/>
      <c r="F18" s="14"/>
      <c r="G18" s="14"/>
      <c r="H18" s="14"/>
      <c r="J18" s="14"/>
      <c r="K18" s="14"/>
      <c r="L18" s="14"/>
      <c r="M18" s="21" t="s">
        <v>187</v>
      </c>
      <c r="S18" s="22" t="s">
        <v>54</v>
      </c>
    </row>
    <row r="19" spans="4:42" ht="60" x14ac:dyDescent="0.25">
      <c r="D19" s="14"/>
      <c r="E19" s="14"/>
      <c r="F19" s="23"/>
      <c r="G19" s="96" t="s">
        <v>171</v>
      </c>
      <c r="H19" s="23"/>
      <c r="I19" s="96" t="s">
        <v>103</v>
      </c>
      <c r="J19" s="14"/>
      <c r="K19" s="14"/>
      <c r="L19" s="23"/>
      <c r="M19" s="21" t="s">
        <v>188</v>
      </c>
      <c r="N19" s="23"/>
      <c r="P19" s="23"/>
      <c r="Q19" s="23"/>
      <c r="R19" s="23"/>
      <c r="S19" s="22" t="s">
        <v>55</v>
      </c>
      <c r="T19" s="23"/>
      <c r="U19" s="23"/>
      <c r="V19" s="23"/>
      <c r="W19" s="23"/>
      <c r="X19" s="23"/>
      <c r="Y19" s="23"/>
      <c r="Z19" s="23"/>
      <c r="AA19" s="23"/>
      <c r="AB19" s="23"/>
      <c r="AC19" s="23"/>
      <c r="AD19" s="23"/>
      <c r="AE19" s="23"/>
      <c r="AF19" s="23"/>
      <c r="AG19" s="23"/>
      <c r="AH19" s="23"/>
      <c r="AI19" s="23"/>
      <c r="AJ19" s="23"/>
      <c r="AK19" s="23"/>
      <c r="AL19" s="25"/>
      <c r="AM19" s="25"/>
      <c r="AN19" s="25"/>
      <c r="AO19" s="25"/>
      <c r="AP19" s="25"/>
    </row>
    <row r="20" spans="4:42" ht="45" x14ac:dyDescent="0.25">
      <c r="D20" s="14"/>
      <c r="E20" s="14"/>
      <c r="F20" s="14"/>
      <c r="G20" s="26" t="s">
        <v>166</v>
      </c>
      <c r="H20" s="14"/>
      <c r="I20" s="15" t="s">
        <v>105</v>
      </c>
      <c r="J20" s="28"/>
      <c r="K20" s="28"/>
      <c r="L20" s="14"/>
      <c r="M20" s="24" t="s">
        <v>189</v>
      </c>
      <c r="N20" s="14"/>
      <c r="P20" s="14"/>
      <c r="Q20" s="14"/>
      <c r="R20" s="14"/>
      <c r="S20" s="22" t="s">
        <v>38</v>
      </c>
      <c r="T20" s="14"/>
      <c r="U20" s="14"/>
      <c r="V20" s="14"/>
      <c r="W20" s="14"/>
      <c r="X20" s="14"/>
      <c r="Y20" s="14"/>
      <c r="Z20" s="14"/>
      <c r="AA20" s="14"/>
      <c r="AB20" s="14"/>
      <c r="AC20" s="14"/>
      <c r="AD20" s="14"/>
      <c r="AE20" s="14"/>
      <c r="AF20" s="14"/>
      <c r="AG20" s="14"/>
      <c r="AH20" s="14"/>
      <c r="AI20" s="14"/>
      <c r="AJ20" s="14"/>
      <c r="AK20" s="14"/>
      <c r="AL20" s="14"/>
      <c r="AM20" s="14"/>
      <c r="AN20" s="14"/>
      <c r="AO20" s="14"/>
      <c r="AP20" s="14"/>
    </row>
    <row r="21" spans="4:42" ht="30" x14ac:dyDescent="0.25">
      <c r="D21" s="14"/>
      <c r="E21" s="27"/>
      <c r="F21" s="14"/>
      <c r="G21" s="26" t="s">
        <v>167</v>
      </c>
      <c r="H21" s="14"/>
      <c r="I21" s="26" t="s">
        <v>106</v>
      </c>
      <c r="J21" s="68"/>
      <c r="K21" s="68"/>
      <c r="L21" s="14"/>
      <c r="M21" s="21" t="s">
        <v>190</v>
      </c>
      <c r="N21" s="14"/>
      <c r="P21" s="14"/>
      <c r="Q21" s="14"/>
      <c r="R21" s="14"/>
      <c r="S21" s="18" t="s">
        <v>39</v>
      </c>
      <c r="T21" s="14"/>
      <c r="U21" s="14"/>
      <c r="V21" s="14"/>
      <c r="W21" s="14"/>
      <c r="X21" s="14"/>
      <c r="Y21" s="14"/>
      <c r="Z21" s="14"/>
      <c r="AA21" s="14"/>
      <c r="AB21" s="14"/>
      <c r="AC21" s="14"/>
      <c r="AD21" s="14"/>
      <c r="AE21" s="14"/>
      <c r="AF21" s="14"/>
      <c r="AG21" s="14"/>
      <c r="AH21" s="14"/>
      <c r="AI21" s="14"/>
      <c r="AJ21" s="14"/>
      <c r="AK21" s="14"/>
      <c r="AL21" s="14"/>
      <c r="AM21" s="14"/>
      <c r="AN21" s="14"/>
      <c r="AO21" s="14"/>
      <c r="AP21" s="14"/>
    </row>
    <row r="22" spans="4:42" ht="30" x14ac:dyDescent="0.25">
      <c r="D22" s="14"/>
      <c r="E22" s="28"/>
      <c r="F22" s="14"/>
      <c r="G22" s="26" t="s">
        <v>168</v>
      </c>
      <c r="H22" s="14"/>
      <c r="I22" s="26" t="s">
        <v>107</v>
      </c>
      <c r="J22" s="68"/>
      <c r="K22" s="68"/>
      <c r="L22" s="14"/>
      <c r="M22" s="21" t="s">
        <v>191</v>
      </c>
      <c r="N22" s="14"/>
      <c r="P22" s="14"/>
      <c r="Q22" s="14"/>
      <c r="R22" s="14"/>
      <c r="S22" s="18" t="s">
        <v>56</v>
      </c>
      <c r="T22" s="14"/>
      <c r="U22" s="14"/>
      <c r="V22" s="14"/>
      <c r="W22" s="14"/>
      <c r="X22" s="14"/>
      <c r="Y22" s="14"/>
      <c r="Z22" s="14"/>
      <c r="AA22" s="14"/>
      <c r="AB22" s="14"/>
      <c r="AC22" s="14"/>
      <c r="AD22" s="14"/>
      <c r="AE22" s="14"/>
      <c r="AF22" s="14"/>
      <c r="AG22" s="14"/>
      <c r="AH22" s="14"/>
      <c r="AI22" s="14"/>
      <c r="AJ22" s="14"/>
      <c r="AK22" s="14"/>
      <c r="AL22" s="14"/>
      <c r="AM22" s="14"/>
      <c r="AN22" s="14"/>
      <c r="AO22" s="14"/>
      <c r="AP22" s="14"/>
    </row>
    <row r="23" spans="4:42" ht="30" x14ac:dyDescent="0.25">
      <c r="D23" s="14"/>
      <c r="E23" s="28"/>
      <c r="F23" s="14"/>
      <c r="G23" s="26" t="s">
        <v>169</v>
      </c>
      <c r="H23" s="14"/>
      <c r="I23" s="26" t="s">
        <v>108</v>
      </c>
      <c r="J23" s="68"/>
      <c r="K23" s="68"/>
      <c r="L23" s="14"/>
      <c r="M23" s="14"/>
      <c r="N23" s="14"/>
      <c r="P23" s="14"/>
      <c r="Q23" s="14"/>
      <c r="R23" s="14"/>
      <c r="S23" s="18" t="s">
        <v>40</v>
      </c>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4:42" ht="30" x14ac:dyDescent="0.25">
      <c r="D24" s="14"/>
      <c r="E24" s="28"/>
      <c r="F24" s="14"/>
      <c r="G24" s="26" t="s">
        <v>170</v>
      </c>
      <c r="H24" s="14"/>
      <c r="I24" s="26" t="s">
        <v>109</v>
      </c>
      <c r="J24" s="68"/>
      <c r="K24" s="68"/>
      <c r="L24" s="14"/>
      <c r="M24" s="14"/>
      <c r="N24" s="14"/>
      <c r="P24" s="14"/>
      <c r="Q24" s="14"/>
      <c r="R24" s="14"/>
      <c r="S24" s="18" t="s">
        <v>41</v>
      </c>
      <c r="T24" s="14"/>
      <c r="U24" s="14"/>
      <c r="V24" s="14"/>
      <c r="W24" s="14"/>
      <c r="X24" s="14"/>
      <c r="Y24" s="14"/>
      <c r="Z24" s="14"/>
      <c r="AA24" s="14"/>
      <c r="AB24" s="14"/>
      <c r="AC24" s="14"/>
      <c r="AD24" s="14"/>
      <c r="AE24" s="14"/>
      <c r="AF24" s="14"/>
      <c r="AG24" s="14"/>
      <c r="AH24" s="14"/>
      <c r="AI24" s="14"/>
      <c r="AJ24" s="14"/>
      <c r="AK24" s="14"/>
      <c r="AL24" s="14"/>
      <c r="AM24" s="14"/>
      <c r="AN24" s="14"/>
      <c r="AO24" s="14"/>
      <c r="AP24" s="14"/>
    </row>
    <row r="25" spans="4:42" ht="60" x14ac:dyDescent="0.25">
      <c r="D25" s="14"/>
      <c r="E25" s="28"/>
      <c r="F25" s="14"/>
      <c r="H25" s="14"/>
      <c r="I25" s="26" t="s">
        <v>193</v>
      </c>
      <c r="J25" s="68"/>
      <c r="K25" s="68"/>
      <c r="L25" s="14"/>
      <c r="M25" s="14"/>
      <c r="N25" s="14"/>
      <c r="P25" s="14"/>
      <c r="Q25" s="14"/>
      <c r="R25" s="14"/>
      <c r="S25" s="18" t="s">
        <v>42</v>
      </c>
      <c r="T25" s="14"/>
      <c r="U25" s="14"/>
      <c r="V25" s="14"/>
      <c r="W25" s="14"/>
      <c r="X25" s="14"/>
      <c r="Y25" s="14"/>
      <c r="Z25" s="14"/>
      <c r="AA25" s="14"/>
      <c r="AB25" s="14"/>
      <c r="AC25" s="14"/>
      <c r="AD25" s="14"/>
      <c r="AE25" s="14"/>
      <c r="AF25" s="14"/>
      <c r="AG25" s="14"/>
      <c r="AH25" s="14"/>
      <c r="AI25" s="14"/>
      <c r="AJ25" s="14"/>
      <c r="AK25" s="14"/>
      <c r="AL25" s="14"/>
      <c r="AM25" s="14"/>
      <c r="AN25" s="14"/>
      <c r="AO25" s="14"/>
      <c r="AP25" s="14"/>
    </row>
    <row r="26" spans="4:42" ht="60" x14ac:dyDescent="0.25">
      <c r="D26" s="14"/>
      <c r="E26" s="28"/>
      <c r="F26" s="14"/>
      <c r="H26" s="14"/>
      <c r="I26" s="26" t="s">
        <v>194</v>
      </c>
      <c r="J26" s="68"/>
      <c r="K26" s="68"/>
      <c r="L26" s="14"/>
      <c r="M26" s="14"/>
      <c r="N26" s="14"/>
      <c r="P26" s="14"/>
      <c r="Q26" s="14"/>
      <c r="R26" s="14"/>
      <c r="S26" s="18" t="s">
        <v>57</v>
      </c>
      <c r="T26" s="14"/>
      <c r="U26" s="14"/>
      <c r="V26" s="14"/>
      <c r="W26" s="14"/>
      <c r="X26" s="14"/>
      <c r="Y26" s="14"/>
      <c r="Z26" s="14"/>
      <c r="AA26" s="14"/>
      <c r="AB26" s="14"/>
      <c r="AC26" s="14"/>
      <c r="AD26" s="14"/>
      <c r="AE26" s="14"/>
      <c r="AF26" s="14"/>
      <c r="AG26" s="14"/>
      <c r="AH26" s="14"/>
      <c r="AI26" s="14"/>
      <c r="AJ26" s="14"/>
      <c r="AK26" s="14"/>
      <c r="AL26" s="14"/>
      <c r="AM26" s="14"/>
      <c r="AN26" s="14"/>
      <c r="AO26" s="14"/>
      <c r="AP26" s="14"/>
    </row>
    <row r="27" spans="4:42" ht="30" x14ac:dyDescent="0.25">
      <c r="D27" s="14"/>
      <c r="E27" s="28"/>
      <c r="F27" s="14"/>
      <c r="H27" s="14"/>
      <c r="L27" s="14"/>
      <c r="M27" s="14"/>
      <c r="N27" s="14"/>
      <c r="P27" s="14"/>
      <c r="Q27" s="14"/>
      <c r="R27" s="14"/>
      <c r="S27" s="18" t="s">
        <v>58</v>
      </c>
      <c r="T27" s="14"/>
      <c r="U27" s="14"/>
      <c r="V27" s="14"/>
      <c r="W27" s="14"/>
      <c r="X27" s="14"/>
      <c r="Y27" s="14"/>
      <c r="Z27" s="14"/>
      <c r="AA27" s="14"/>
      <c r="AB27" s="14"/>
      <c r="AC27" s="14"/>
      <c r="AD27" s="14"/>
      <c r="AE27" s="14"/>
      <c r="AF27" s="14"/>
      <c r="AG27" s="14"/>
      <c r="AH27" s="14"/>
      <c r="AI27" s="14"/>
      <c r="AJ27" s="14"/>
      <c r="AK27" s="14"/>
      <c r="AL27" s="14"/>
      <c r="AM27" s="14"/>
      <c r="AN27" s="14"/>
      <c r="AO27" s="14"/>
      <c r="AP27" s="14"/>
    </row>
    <row r="28" spans="4:42" ht="30" x14ac:dyDescent="0.25">
      <c r="D28" s="14"/>
      <c r="E28" s="28"/>
      <c r="F28" s="14"/>
      <c r="H28" s="14"/>
      <c r="J28" s="14"/>
      <c r="K28" s="14"/>
      <c r="L28" s="14"/>
      <c r="M28" s="14"/>
      <c r="N28" s="14"/>
      <c r="P28" s="14"/>
      <c r="Q28" s="14"/>
      <c r="R28" s="14"/>
      <c r="S28" s="18" t="s">
        <v>59</v>
      </c>
      <c r="T28" s="14"/>
      <c r="U28" s="14"/>
      <c r="V28" s="14"/>
      <c r="W28" s="14"/>
      <c r="X28" s="14"/>
      <c r="Y28" s="14"/>
      <c r="Z28" s="14"/>
      <c r="AA28" s="14"/>
      <c r="AB28" s="14"/>
      <c r="AC28" s="14"/>
      <c r="AD28" s="14"/>
      <c r="AE28" s="14"/>
      <c r="AF28" s="14"/>
      <c r="AG28" s="14"/>
      <c r="AH28" s="14"/>
      <c r="AI28" s="14"/>
      <c r="AJ28" s="14"/>
      <c r="AK28" s="14"/>
      <c r="AL28" s="14"/>
      <c r="AM28" s="14"/>
      <c r="AN28" s="14"/>
      <c r="AO28" s="14"/>
      <c r="AP28" s="14"/>
    </row>
    <row r="29" spans="4:42" ht="30" x14ac:dyDescent="0.25">
      <c r="E29" s="29" t="str">
        <f>$E$7</f>
        <v>GIT de Mejoramiento Continuo</v>
      </c>
      <c r="F29" s="29" t="str">
        <f>$E$6</f>
        <v>GIT Gestión de Proyectos y Presupuesto</v>
      </c>
      <c r="G29" s="29" t="str">
        <f>M8</f>
        <v>GIT Gestión Social</v>
      </c>
      <c r="H29" s="29" t="str">
        <f>$G$6</f>
        <v>GIT Innovación Social</v>
      </c>
      <c r="I29" s="29" t="str">
        <f>$L$4</f>
        <v>GIT Intervenciones Rurales Integrales</v>
      </c>
      <c r="J29" s="29" t="str">
        <f>$J$5</f>
        <v>GIT Jóvenes en Acción</v>
      </c>
      <c r="K29" s="29" t="str">
        <f>$L$8</f>
        <v>GIT Seguridad Alimentaria</v>
      </c>
      <c r="L29" s="29" t="str">
        <f>$I$8</f>
        <v>GIT Territorios y Poblaciones</v>
      </c>
      <c r="M29" s="29" t="str">
        <f>$G$8</f>
        <v>GIT Empleabilidad</v>
      </c>
      <c r="N29" s="29" t="str">
        <f>Oficina_de_Gestión_Regional</f>
        <v>No Aplica GIT</v>
      </c>
      <c r="O29" s="29" t="str">
        <f>$L$9</f>
        <v>GIT Atención Integral con Enfoque Diferencial</v>
      </c>
      <c r="P29" s="14"/>
      <c r="Q29" s="18" t="s">
        <v>60</v>
      </c>
      <c r="R29" s="14"/>
      <c r="S29" s="14"/>
      <c r="T29" s="14"/>
      <c r="U29" s="14"/>
      <c r="V29" s="14"/>
      <c r="W29" s="14"/>
      <c r="X29" s="14"/>
      <c r="Y29" s="14"/>
      <c r="Z29" s="14"/>
      <c r="AA29" s="14"/>
      <c r="AB29" s="14"/>
      <c r="AC29" s="14"/>
      <c r="AD29" s="14"/>
      <c r="AE29" s="14"/>
      <c r="AF29" s="14"/>
      <c r="AG29" s="14"/>
      <c r="AH29" s="14"/>
      <c r="AI29" s="14"/>
      <c r="AJ29" s="14"/>
      <c r="AK29" s="14"/>
      <c r="AL29" s="14"/>
      <c r="AM29" s="14"/>
      <c r="AN29" s="14"/>
    </row>
    <row r="30" spans="4:42" ht="45" x14ac:dyDescent="0.25">
      <c r="E30" s="91" t="s">
        <v>153</v>
      </c>
      <c r="F30" s="92" t="s">
        <v>161</v>
      </c>
      <c r="G30" s="92" t="s">
        <v>163</v>
      </c>
      <c r="H30" s="92" t="s">
        <v>261</v>
      </c>
      <c r="I30" s="92" t="s">
        <v>244</v>
      </c>
      <c r="J30" s="92" t="s">
        <v>138</v>
      </c>
      <c r="K30" s="92" t="s">
        <v>133</v>
      </c>
      <c r="L30" s="92" t="s">
        <v>141</v>
      </c>
      <c r="M30" s="92" t="s">
        <v>217</v>
      </c>
      <c r="N30" s="92" t="s">
        <v>259</v>
      </c>
      <c r="O30" s="92" t="s">
        <v>237</v>
      </c>
      <c r="P30" s="14"/>
      <c r="Q30" s="18" t="s">
        <v>43</v>
      </c>
      <c r="R30" s="14"/>
      <c r="S30" s="14"/>
      <c r="T30" s="14"/>
      <c r="U30" s="14"/>
      <c r="V30" s="14"/>
      <c r="W30" s="14"/>
      <c r="X30" s="14"/>
      <c r="Y30" s="14"/>
      <c r="Z30" s="14"/>
      <c r="AA30" s="14"/>
      <c r="AB30" s="14"/>
      <c r="AC30" s="14"/>
      <c r="AD30" s="14"/>
      <c r="AE30" s="14"/>
      <c r="AF30" s="14"/>
      <c r="AG30" s="14"/>
      <c r="AH30" s="14"/>
      <c r="AI30" s="14"/>
      <c r="AJ30" s="14"/>
      <c r="AK30" s="14"/>
      <c r="AL30" s="14"/>
      <c r="AM30" s="14"/>
      <c r="AN30" s="14"/>
    </row>
    <row r="31" spans="4:42" ht="60" x14ac:dyDescent="0.25">
      <c r="E31" s="91" t="s">
        <v>154</v>
      </c>
      <c r="F31" s="14"/>
      <c r="H31" s="92" t="s">
        <v>208</v>
      </c>
      <c r="I31" s="92" t="s">
        <v>175</v>
      </c>
      <c r="K31" s="92" t="s">
        <v>135</v>
      </c>
      <c r="L31" s="92" t="s">
        <v>248</v>
      </c>
      <c r="M31" s="92" t="s">
        <v>218</v>
      </c>
      <c r="N31" s="14"/>
      <c r="O31" s="92" t="s">
        <v>240</v>
      </c>
      <c r="P31" s="14"/>
      <c r="Q31" s="18" t="s">
        <v>61</v>
      </c>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4:42" ht="45" x14ac:dyDescent="0.25">
      <c r="E32" s="91" t="s">
        <v>157</v>
      </c>
      <c r="F32" s="14"/>
      <c r="H32" s="92" t="s">
        <v>209</v>
      </c>
      <c r="I32" s="92" t="s">
        <v>176</v>
      </c>
      <c r="J32" s="69"/>
      <c r="K32" s="92" t="s">
        <v>137</v>
      </c>
      <c r="L32" s="92" t="s">
        <v>151</v>
      </c>
      <c r="M32" s="92" t="s">
        <v>223</v>
      </c>
      <c r="O32" s="92" t="s">
        <v>174</v>
      </c>
      <c r="P32" s="14"/>
      <c r="Q32" s="30" t="s">
        <v>173</v>
      </c>
      <c r="R32" s="14"/>
      <c r="S32" s="18" t="s">
        <v>44</v>
      </c>
      <c r="T32" s="14"/>
      <c r="U32" s="14"/>
      <c r="V32" s="14"/>
      <c r="W32" s="14"/>
      <c r="X32" s="14"/>
      <c r="Y32" s="14"/>
      <c r="Z32" s="14"/>
      <c r="AA32" s="14"/>
      <c r="AB32" s="14"/>
      <c r="AC32" s="14"/>
      <c r="AD32" s="14"/>
      <c r="AE32" s="14"/>
      <c r="AF32" s="14"/>
      <c r="AG32" s="14"/>
      <c r="AH32" s="14"/>
      <c r="AI32" s="14"/>
      <c r="AJ32" s="14"/>
      <c r="AK32" s="14"/>
      <c r="AL32" s="14"/>
      <c r="AM32" s="14"/>
      <c r="AN32" s="14"/>
      <c r="AO32" s="14"/>
      <c r="AP32" s="14"/>
    </row>
    <row r="33" spans="5:42" ht="60" x14ac:dyDescent="0.25">
      <c r="E33" s="91" t="s">
        <v>177</v>
      </c>
      <c r="F33" s="14"/>
      <c r="H33" s="92" t="s">
        <v>212</v>
      </c>
      <c r="L33" s="92" t="s">
        <v>256</v>
      </c>
      <c r="M33" s="92" t="s">
        <v>224</v>
      </c>
      <c r="O33" s="92" t="s">
        <v>242</v>
      </c>
      <c r="P33" s="14"/>
      <c r="Q33" s="30" t="s">
        <v>174</v>
      </c>
      <c r="R33" s="14"/>
      <c r="S33" s="18" t="s">
        <v>45</v>
      </c>
      <c r="T33" s="14"/>
      <c r="U33" s="14"/>
      <c r="V33" s="14"/>
      <c r="W33" s="14"/>
      <c r="X33" s="14"/>
      <c r="Y33" s="14"/>
      <c r="Z33" s="14"/>
      <c r="AA33" s="14"/>
      <c r="AB33" s="14"/>
      <c r="AC33" s="14"/>
      <c r="AD33" s="14"/>
      <c r="AE33" s="14"/>
      <c r="AF33" s="14"/>
      <c r="AG33" s="14"/>
      <c r="AH33" s="14"/>
      <c r="AI33" s="14"/>
      <c r="AJ33" s="14"/>
      <c r="AK33" s="14"/>
      <c r="AL33" s="14"/>
      <c r="AM33" s="14"/>
      <c r="AN33" s="14"/>
      <c r="AO33" s="14"/>
      <c r="AP33" s="14"/>
    </row>
    <row r="34" spans="5:42" ht="75" x14ac:dyDescent="0.25">
      <c r="E34" s="91" t="s">
        <v>220</v>
      </c>
      <c r="F34" s="14"/>
      <c r="H34" s="15" t="s">
        <v>274</v>
      </c>
      <c r="L34" s="92" t="s">
        <v>258</v>
      </c>
      <c r="M34" s="14"/>
      <c r="P34" s="14"/>
      <c r="Q34" s="14"/>
      <c r="R34" s="14"/>
      <c r="S34" s="18" t="s">
        <v>62</v>
      </c>
      <c r="T34" s="14"/>
      <c r="U34" s="14"/>
      <c r="V34" s="14"/>
      <c r="W34" s="14"/>
      <c r="X34" s="14"/>
      <c r="Y34" s="14"/>
      <c r="Z34" s="14"/>
      <c r="AA34" s="14"/>
      <c r="AB34" s="14"/>
      <c r="AC34" s="14"/>
      <c r="AD34" s="14"/>
      <c r="AE34" s="14"/>
      <c r="AF34" s="14"/>
      <c r="AG34" s="14"/>
      <c r="AH34" s="14"/>
      <c r="AI34" s="14"/>
      <c r="AJ34" s="14"/>
      <c r="AK34" s="14"/>
      <c r="AL34" s="14"/>
      <c r="AM34" s="14"/>
      <c r="AN34" s="14"/>
      <c r="AO34" s="14"/>
      <c r="AP34" s="14"/>
    </row>
    <row r="35" spans="5:42" ht="45" x14ac:dyDescent="0.25">
      <c r="E35" s="91" t="s">
        <v>222</v>
      </c>
      <c r="F35" s="14"/>
      <c r="H35" s="14"/>
      <c r="L35" s="14"/>
      <c r="M35" s="14"/>
      <c r="N35" s="14"/>
      <c r="P35" s="14"/>
      <c r="Q35" s="14"/>
      <c r="R35" s="14"/>
      <c r="S35" s="18" t="s">
        <v>63</v>
      </c>
      <c r="T35" s="14"/>
      <c r="U35" s="14"/>
      <c r="V35" s="14"/>
      <c r="W35" s="14"/>
      <c r="X35" s="14"/>
      <c r="Y35" s="14"/>
      <c r="Z35" s="14"/>
      <c r="AA35" s="14"/>
      <c r="AB35" s="14"/>
      <c r="AC35" s="14"/>
      <c r="AD35" s="14"/>
      <c r="AE35" s="14"/>
      <c r="AF35" s="14"/>
      <c r="AG35" s="14"/>
      <c r="AH35" s="14"/>
      <c r="AI35" s="14"/>
      <c r="AJ35" s="14"/>
      <c r="AK35" s="14"/>
      <c r="AL35" s="14"/>
      <c r="AM35" s="14"/>
      <c r="AN35" s="14"/>
      <c r="AO35" s="14"/>
      <c r="AP35" s="14"/>
    </row>
    <row r="36" spans="5:42" ht="30.75" thickBot="1" x14ac:dyDescent="0.3">
      <c r="E36" s="28"/>
      <c r="F36" s="14"/>
      <c r="H36" s="14"/>
      <c r="L36" s="14"/>
      <c r="M36" s="14"/>
      <c r="N36" s="14"/>
      <c r="P36" s="14"/>
      <c r="Q36" s="14"/>
      <c r="R36" s="14"/>
      <c r="S36" s="18" t="s">
        <v>46</v>
      </c>
      <c r="T36" s="14"/>
      <c r="U36" s="14"/>
      <c r="V36" s="14"/>
      <c r="W36" s="14"/>
      <c r="X36" s="14"/>
      <c r="Y36" s="14"/>
      <c r="Z36" s="14"/>
      <c r="AA36" s="14"/>
      <c r="AB36" s="14"/>
      <c r="AC36" s="14"/>
      <c r="AD36" s="14"/>
      <c r="AE36" s="14"/>
      <c r="AF36" s="14"/>
      <c r="AG36" s="14"/>
      <c r="AH36" s="14"/>
      <c r="AI36" s="14"/>
      <c r="AJ36" s="14"/>
      <c r="AK36" s="14"/>
      <c r="AL36" s="14"/>
      <c r="AM36" s="14"/>
      <c r="AN36" s="14"/>
      <c r="AO36" s="14"/>
      <c r="AP36" s="14"/>
    </row>
    <row r="37" spans="5:42" ht="30" x14ac:dyDescent="0.25">
      <c r="E37" s="48" t="s">
        <v>181</v>
      </c>
      <c r="F37" s="49"/>
      <c r="G37" s="50"/>
      <c r="H37" s="14"/>
      <c r="L37" s="14"/>
      <c r="M37" s="14"/>
      <c r="N37" s="14"/>
      <c r="P37" s="14"/>
      <c r="Q37" s="14"/>
      <c r="R37" s="14"/>
      <c r="S37" s="18" t="s">
        <v>47</v>
      </c>
      <c r="T37" s="14"/>
      <c r="U37" s="14"/>
      <c r="V37" s="14"/>
      <c r="W37" s="14"/>
      <c r="X37" s="14"/>
      <c r="Y37" s="14"/>
      <c r="Z37" s="14"/>
      <c r="AA37" s="14"/>
      <c r="AB37" s="14"/>
      <c r="AC37" s="14"/>
      <c r="AD37" s="14"/>
      <c r="AE37" s="14"/>
      <c r="AF37" s="14"/>
      <c r="AG37" s="14"/>
      <c r="AH37" s="14"/>
      <c r="AI37" s="14"/>
      <c r="AJ37" s="14"/>
      <c r="AK37" s="14"/>
      <c r="AL37" s="14"/>
      <c r="AM37" s="14"/>
      <c r="AN37" s="14"/>
      <c r="AO37" s="14"/>
      <c r="AP37" s="14"/>
    </row>
    <row r="38" spans="5:42" ht="30.75" thickBot="1" x14ac:dyDescent="0.3">
      <c r="E38" s="38" t="s">
        <v>178</v>
      </c>
      <c r="F38" s="39" t="s">
        <v>179</v>
      </c>
      <c r="G38" s="40" t="s">
        <v>180</v>
      </c>
      <c r="H38" s="14"/>
      <c r="L38" s="14"/>
      <c r="M38" s="14"/>
      <c r="N38" s="14"/>
      <c r="P38" s="14"/>
      <c r="Q38" s="14"/>
      <c r="R38" s="14"/>
      <c r="S38" s="18" t="s">
        <v>64</v>
      </c>
      <c r="T38" s="14"/>
      <c r="U38" s="14"/>
      <c r="V38" s="14"/>
      <c r="W38" s="14"/>
      <c r="X38" s="14"/>
      <c r="Y38" s="14"/>
      <c r="Z38" s="14"/>
      <c r="AA38" s="14"/>
      <c r="AB38" s="14"/>
      <c r="AC38" s="14"/>
      <c r="AD38" s="14"/>
      <c r="AE38" s="14"/>
      <c r="AF38" s="14"/>
      <c r="AG38" s="14"/>
      <c r="AH38" s="14"/>
      <c r="AI38" s="14"/>
      <c r="AJ38" s="14"/>
      <c r="AK38" s="14"/>
      <c r="AL38" s="14"/>
      <c r="AM38" s="14"/>
      <c r="AN38" s="14"/>
      <c r="AO38" s="14"/>
      <c r="AP38" s="14"/>
    </row>
    <row r="39" spans="5:42" ht="30" x14ac:dyDescent="0.25">
      <c r="E39" s="36" t="s">
        <v>108</v>
      </c>
      <c r="F39" s="37" t="s">
        <v>182</v>
      </c>
      <c r="G39" s="37" t="s">
        <v>182</v>
      </c>
      <c r="H39" s="14"/>
      <c r="L39" s="14"/>
      <c r="M39" s="14"/>
      <c r="N39" s="14"/>
      <c r="P39" s="14"/>
      <c r="Q39" s="14"/>
      <c r="R39" s="14"/>
      <c r="S39" s="18" t="s">
        <v>65</v>
      </c>
      <c r="T39" s="14"/>
      <c r="U39" s="14"/>
      <c r="V39" s="14"/>
      <c r="W39" s="14"/>
      <c r="X39" s="14"/>
      <c r="Y39" s="14"/>
      <c r="Z39" s="14"/>
      <c r="AA39" s="14"/>
      <c r="AB39" s="14"/>
      <c r="AC39" s="14"/>
      <c r="AD39" s="14"/>
      <c r="AE39" s="14"/>
      <c r="AF39" s="14"/>
      <c r="AG39" s="14"/>
      <c r="AH39" s="14"/>
      <c r="AI39" s="14"/>
      <c r="AJ39" s="14"/>
      <c r="AK39" s="14"/>
      <c r="AL39" s="14"/>
      <c r="AM39" s="14"/>
      <c r="AN39" s="14"/>
      <c r="AO39" s="14"/>
      <c r="AP39" s="14"/>
    </row>
    <row r="40" spans="5:42" ht="30" x14ac:dyDescent="0.25">
      <c r="E40" s="28"/>
      <c r="H40" s="14"/>
      <c r="L40" s="14"/>
      <c r="M40" s="14"/>
      <c r="N40" s="14"/>
      <c r="P40" s="14"/>
      <c r="Q40" s="14"/>
      <c r="R40" s="14"/>
      <c r="S40" s="18" t="s">
        <v>48</v>
      </c>
      <c r="T40" s="14"/>
      <c r="U40" s="14"/>
      <c r="V40" s="14"/>
      <c r="W40" s="14"/>
      <c r="X40" s="14"/>
      <c r="Y40" s="14"/>
      <c r="Z40" s="14"/>
      <c r="AA40" s="14"/>
      <c r="AB40" s="14"/>
      <c r="AC40" s="14"/>
      <c r="AD40" s="14"/>
      <c r="AE40" s="14"/>
      <c r="AF40" s="14"/>
      <c r="AG40" s="14"/>
      <c r="AH40" s="14"/>
      <c r="AI40" s="14"/>
      <c r="AJ40" s="14"/>
      <c r="AK40" s="14"/>
      <c r="AL40" s="14"/>
      <c r="AM40" s="14"/>
      <c r="AN40" s="14"/>
      <c r="AO40" s="14"/>
      <c r="AP40" s="14"/>
    </row>
    <row r="41" spans="5:42" x14ac:dyDescent="0.25">
      <c r="E41" s="28"/>
      <c r="F41" s="14"/>
      <c r="H41" s="14"/>
      <c r="L41" s="14"/>
      <c r="M41" s="14"/>
      <c r="N41" s="14"/>
      <c r="P41" s="14"/>
      <c r="Q41" s="14"/>
      <c r="R41" s="14"/>
      <c r="S41" s="18" t="s">
        <v>66</v>
      </c>
      <c r="T41" s="14"/>
      <c r="U41" s="14"/>
      <c r="V41" s="14"/>
      <c r="W41" s="14"/>
      <c r="X41" s="14"/>
      <c r="Y41" s="14"/>
      <c r="Z41" s="14"/>
      <c r="AA41" s="14"/>
      <c r="AB41" s="14"/>
      <c r="AC41" s="14"/>
      <c r="AD41" s="14"/>
      <c r="AE41" s="14"/>
      <c r="AF41" s="14"/>
      <c r="AG41" s="14"/>
      <c r="AH41" s="14"/>
      <c r="AI41" s="14"/>
      <c r="AJ41" s="14"/>
      <c r="AK41" s="14"/>
      <c r="AL41" s="14"/>
      <c r="AM41" s="14"/>
      <c r="AN41" s="14"/>
      <c r="AO41" s="14"/>
      <c r="AP41" s="14"/>
    </row>
    <row r="42" spans="5:42" ht="30" x14ac:dyDescent="0.25">
      <c r="E42" s="28"/>
      <c r="F42" s="14"/>
      <c r="H42" s="14"/>
      <c r="L42" s="14"/>
      <c r="M42" s="14"/>
      <c r="N42" s="14"/>
      <c r="P42" s="14"/>
      <c r="Q42" s="14"/>
      <c r="R42" s="14"/>
      <c r="S42" s="18" t="s">
        <v>49</v>
      </c>
      <c r="T42" s="14"/>
      <c r="U42" s="14"/>
      <c r="V42" s="14"/>
      <c r="W42" s="14"/>
      <c r="X42" s="14"/>
      <c r="Y42" s="14"/>
      <c r="Z42" s="14"/>
      <c r="AA42" s="14"/>
      <c r="AB42" s="14"/>
      <c r="AC42" s="14"/>
      <c r="AD42" s="14"/>
      <c r="AE42" s="14"/>
      <c r="AF42" s="14"/>
      <c r="AG42" s="14"/>
      <c r="AH42" s="14"/>
      <c r="AI42" s="14"/>
      <c r="AJ42" s="14"/>
      <c r="AK42" s="14"/>
      <c r="AL42" s="14"/>
      <c r="AM42" s="14"/>
      <c r="AN42" s="14"/>
      <c r="AO42" s="14"/>
      <c r="AP42" s="14"/>
    </row>
    <row r="43" spans="5:42" ht="30" x14ac:dyDescent="0.25">
      <c r="E43" s="28"/>
      <c r="F43" s="14"/>
      <c r="H43" s="14"/>
      <c r="L43" s="14"/>
      <c r="M43" s="14"/>
      <c r="N43" s="14"/>
      <c r="P43" s="14"/>
      <c r="Q43" s="14"/>
      <c r="R43" s="14"/>
      <c r="S43" s="18" t="s">
        <v>50</v>
      </c>
      <c r="T43" s="14"/>
      <c r="U43" s="14"/>
      <c r="V43" s="14"/>
      <c r="W43" s="14"/>
      <c r="X43" s="14"/>
      <c r="Y43" s="14"/>
      <c r="Z43" s="14"/>
      <c r="AA43" s="14"/>
      <c r="AB43" s="14"/>
      <c r="AC43" s="14"/>
      <c r="AD43" s="14"/>
      <c r="AE43" s="14"/>
      <c r="AF43" s="14"/>
      <c r="AG43" s="14"/>
      <c r="AH43" s="14"/>
      <c r="AI43" s="14"/>
      <c r="AJ43" s="14"/>
      <c r="AK43" s="14"/>
      <c r="AL43" s="14"/>
      <c r="AM43" s="14"/>
      <c r="AN43" s="14"/>
      <c r="AO43" s="14"/>
      <c r="AP43" s="14"/>
    </row>
    <row r="44" spans="5:42" ht="30" x14ac:dyDescent="0.25">
      <c r="E44" s="28"/>
      <c r="F44" s="14"/>
      <c r="H44" s="14"/>
      <c r="L44" s="14"/>
      <c r="M44" s="14"/>
      <c r="N44" s="14"/>
      <c r="P44" s="14"/>
      <c r="Q44" s="14"/>
      <c r="R44" s="14"/>
      <c r="S44" s="18" t="s">
        <v>51</v>
      </c>
      <c r="T44" s="14"/>
      <c r="U44" s="14"/>
      <c r="V44" s="14"/>
      <c r="W44" s="14"/>
      <c r="X44" s="14"/>
      <c r="Y44" s="14"/>
      <c r="Z44" s="14"/>
      <c r="AA44" s="14"/>
      <c r="AB44" s="14"/>
      <c r="AC44" s="14"/>
      <c r="AD44" s="14"/>
      <c r="AE44" s="14"/>
      <c r="AF44" s="14"/>
      <c r="AG44" s="14"/>
      <c r="AH44" s="14"/>
      <c r="AI44" s="14"/>
      <c r="AJ44" s="14"/>
      <c r="AK44" s="14"/>
      <c r="AL44" s="14"/>
      <c r="AM44" s="14"/>
      <c r="AN44" s="14"/>
      <c r="AO44" s="14"/>
      <c r="AP44" s="14"/>
    </row>
    <row r="45" spans="5:42" ht="30" x14ac:dyDescent="0.25">
      <c r="E45" s="28"/>
      <c r="F45" s="14"/>
      <c r="H45" s="14"/>
      <c r="L45" s="14"/>
      <c r="M45" s="14"/>
      <c r="N45" s="14"/>
      <c r="P45" s="14"/>
      <c r="Q45" s="14"/>
      <c r="R45" s="14"/>
      <c r="S45" s="18" t="s">
        <v>52</v>
      </c>
      <c r="T45" s="14"/>
      <c r="U45" s="14"/>
      <c r="V45" s="14"/>
      <c r="W45" s="14"/>
      <c r="X45" s="14"/>
      <c r="Y45" s="14"/>
      <c r="Z45" s="14"/>
      <c r="AA45" s="14"/>
      <c r="AB45" s="14"/>
      <c r="AC45" s="14"/>
      <c r="AD45" s="14"/>
      <c r="AE45" s="14"/>
      <c r="AF45" s="14"/>
      <c r="AG45" s="14"/>
      <c r="AH45" s="14"/>
      <c r="AI45" s="14"/>
      <c r="AJ45" s="14"/>
      <c r="AK45" s="14"/>
      <c r="AL45" s="14"/>
      <c r="AM45" s="14"/>
      <c r="AN45" s="14"/>
      <c r="AO45" s="14"/>
      <c r="AP45" s="14"/>
    </row>
    <row r="46" spans="5:42" ht="30" x14ac:dyDescent="0.25">
      <c r="E46" s="28"/>
      <c r="F46" s="14"/>
      <c r="H46" s="14"/>
      <c r="L46" s="14"/>
      <c r="M46" s="14"/>
      <c r="N46" s="14"/>
      <c r="P46" s="14"/>
      <c r="Q46" s="14"/>
      <c r="R46" s="14"/>
      <c r="S46" s="18" t="s">
        <v>53</v>
      </c>
      <c r="T46" s="14"/>
      <c r="U46" s="14"/>
      <c r="V46" s="14"/>
      <c r="W46" s="14"/>
      <c r="X46" s="14"/>
      <c r="Y46" s="14"/>
      <c r="Z46" s="14"/>
      <c r="AA46" s="14"/>
      <c r="AB46" s="14"/>
      <c r="AC46" s="14"/>
      <c r="AD46" s="14"/>
      <c r="AE46" s="14"/>
      <c r="AF46" s="14"/>
      <c r="AG46" s="14"/>
      <c r="AH46" s="14"/>
      <c r="AI46" s="14"/>
      <c r="AJ46" s="14"/>
      <c r="AK46" s="14"/>
      <c r="AL46" s="14"/>
      <c r="AM46" s="14"/>
      <c r="AN46" s="14"/>
      <c r="AO46" s="14"/>
      <c r="AP46" s="14"/>
    </row>
    <row r="47" spans="5:42" x14ac:dyDescent="0.25">
      <c r="E47" s="28"/>
      <c r="F47" s="14"/>
      <c r="H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row>
    <row r="48" spans="5:42" x14ac:dyDescent="0.25">
      <c r="E48" s="28"/>
      <c r="F48" s="14"/>
      <c r="H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row>
    <row r="49" spans="2:42" x14ac:dyDescent="0.25">
      <c r="E49" s="28"/>
      <c r="F49" s="14"/>
      <c r="H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row>
    <row r="50" spans="2:42" x14ac:dyDescent="0.25">
      <c r="E50" s="28"/>
      <c r="F50" s="14"/>
      <c r="H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row>
    <row r="51" spans="2:42" x14ac:dyDescent="0.25">
      <c r="B51" s="31"/>
      <c r="E51" s="28"/>
      <c r="F51" s="14"/>
      <c r="H51" s="14"/>
      <c r="L51" s="14"/>
      <c r="M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row>
    <row r="52" spans="2:42" x14ac:dyDescent="0.25">
      <c r="B52" s="31"/>
      <c r="E52" s="28"/>
      <c r="F52" s="14"/>
      <c r="H52" s="14"/>
      <c r="L52" s="14"/>
      <c r="M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row>
    <row r="53" spans="2:42" x14ac:dyDescent="0.25">
      <c r="B53" s="32"/>
      <c r="E53" s="28"/>
    </row>
    <row r="54" spans="2:42" x14ac:dyDescent="0.25">
      <c r="B54" s="31"/>
    </row>
    <row r="55" spans="2:42" x14ac:dyDescent="0.25">
      <c r="B55" s="31"/>
    </row>
    <row r="56" spans="2:42" x14ac:dyDescent="0.25">
      <c r="B56" s="31"/>
    </row>
    <row r="57" spans="2:42" x14ac:dyDescent="0.25">
      <c r="B57" s="31"/>
    </row>
    <row r="58" spans="2:42" x14ac:dyDescent="0.25">
      <c r="B58" s="31"/>
    </row>
    <row r="59" spans="2:42" x14ac:dyDescent="0.25">
      <c r="B59" s="31"/>
    </row>
    <row r="60" spans="2:42" x14ac:dyDescent="0.25">
      <c r="B60" s="31"/>
    </row>
    <row r="61" spans="2:42" x14ac:dyDescent="0.25">
      <c r="B61" s="31"/>
    </row>
    <row r="62" spans="2:42" x14ac:dyDescent="0.25">
      <c r="B62" s="31"/>
    </row>
    <row r="63" spans="2:42" x14ac:dyDescent="0.25">
      <c r="B63" s="31"/>
    </row>
    <row r="64" spans="2:42" x14ac:dyDescent="0.25">
      <c r="B64" s="31"/>
    </row>
    <row r="65" spans="2:2" x14ac:dyDescent="0.25">
      <c r="B65" s="31"/>
    </row>
    <row r="66" spans="2:2" x14ac:dyDescent="0.25">
      <c r="B66" s="31"/>
    </row>
    <row r="67" spans="2:2" x14ac:dyDescent="0.25">
      <c r="B67" s="31"/>
    </row>
    <row r="68" spans="2:2" x14ac:dyDescent="0.25">
      <c r="B68" s="31"/>
    </row>
    <row r="69" spans="2:2" x14ac:dyDescent="0.25">
      <c r="B69" s="31"/>
    </row>
    <row r="70" spans="2:2" x14ac:dyDescent="0.25">
      <c r="B70" s="31"/>
    </row>
    <row r="71" spans="2:2" x14ac:dyDescent="0.25">
      <c r="B71" s="31"/>
    </row>
    <row r="72" spans="2:2" x14ac:dyDescent="0.25">
      <c r="B72" s="31"/>
    </row>
    <row r="73" spans="2:2" x14ac:dyDescent="0.25">
      <c r="B73" s="31"/>
    </row>
    <row r="74" spans="2:2" x14ac:dyDescent="0.25">
      <c r="B74" s="31"/>
    </row>
    <row r="75" spans="2:2" x14ac:dyDescent="0.25">
      <c r="B75" s="31"/>
    </row>
    <row r="76" spans="2:2" x14ac:dyDescent="0.25">
      <c r="B76" s="31"/>
    </row>
    <row r="77" spans="2:2" x14ac:dyDescent="0.25">
      <c r="B77" s="31"/>
    </row>
    <row r="78" spans="2:2" x14ac:dyDescent="0.25">
      <c r="B78" s="31"/>
    </row>
    <row r="79" spans="2:2" x14ac:dyDescent="0.25">
      <c r="B79" s="31"/>
    </row>
    <row r="80" spans="2:2" x14ac:dyDescent="0.25">
      <c r="B80" s="31"/>
    </row>
    <row r="81" spans="2:2" x14ac:dyDescent="0.25">
      <c r="B81" s="31"/>
    </row>
    <row r="82" spans="2:2" x14ac:dyDescent="0.25">
      <c r="B82" s="31"/>
    </row>
  </sheetData>
  <sheetProtection algorithmName="SHA-512" hashValue="mRfoWmyj3bLfGhQBOwqkqNXsEMKUJcPEbRG0vb1l7puVUTMO9/ZhMz0Hz4V6SEMZynmoDeUKufe0o2IqOEziuA==" saltValue="Ta/XBOMvVJSYDQjQFOnU9w=="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K196"/>
  <sheetViews>
    <sheetView tabSelected="1" topLeftCell="A4" zoomScale="115" zoomScaleNormal="115" zoomScaleSheetLayoutView="25" workbookViewId="0">
      <selection activeCell="A5" sqref="A5"/>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76.7109375" style="2" customWidth="1"/>
    <col min="10" max="10" width="47.7109375" style="2" customWidth="1"/>
    <col min="11" max="16384" width="11.42578125" style="2"/>
  </cols>
  <sheetData>
    <row r="1" spans="1:10" s="1" customFormat="1" ht="38.25" customHeight="1" x14ac:dyDescent="0.25">
      <c r="A1" s="149"/>
      <c r="B1" s="151" t="s">
        <v>196</v>
      </c>
      <c r="C1" s="152"/>
      <c r="D1" s="152"/>
      <c r="E1" s="152"/>
      <c r="F1" s="152"/>
      <c r="G1" s="152"/>
      <c r="H1" s="152"/>
      <c r="I1" s="153"/>
      <c r="J1" s="46" t="s">
        <v>202</v>
      </c>
    </row>
    <row r="2" spans="1:10" s="1" customFormat="1" ht="30.75" customHeight="1" x14ac:dyDescent="0.25">
      <c r="A2" s="150"/>
      <c r="B2" s="154" t="s">
        <v>199</v>
      </c>
      <c r="C2" s="155"/>
      <c r="D2" s="155"/>
      <c r="E2" s="155"/>
      <c r="F2" s="155"/>
      <c r="G2" s="155"/>
      <c r="H2" s="155"/>
      <c r="I2" s="156"/>
      <c r="J2" s="46" t="s">
        <v>203</v>
      </c>
    </row>
    <row r="3" spans="1:10" s="1" customFormat="1" ht="16.5" customHeight="1" x14ac:dyDescent="0.25">
      <c r="A3" s="8"/>
      <c r="B3" s="7"/>
      <c r="C3" s="7"/>
      <c r="D3" s="7"/>
      <c r="E3" s="7"/>
      <c r="F3" s="7"/>
      <c r="G3" s="3"/>
      <c r="H3" s="3"/>
      <c r="I3" s="3"/>
      <c r="J3" s="3"/>
    </row>
    <row r="4" spans="1:10" s="1" customFormat="1" ht="36.75" customHeight="1" x14ac:dyDescent="0.25">
      <c r="A4" s="144" t="s">
        <v>115</v>
      </c>
      <c r="B4" s="145"/>
      <c r="C4" s="145"/>
      <c r="D4" s="145"/>
      <c r="E4" s="145"/>
      <c r="F4" s="145"/>
      <c r="G4" s="139" t="s">
        <v>94</v>
      </c>
      <c r="H4" s="139"/>
      <c r="I4" s="139"/>
      <c r="J4" s="139"/>
    </row>
    <row r="5" spans="1:10" s="1" customFormat="1" ht="66.75" customHeight="1" x14ac:dyDescent="0.25">
      <c r="A5" s="41" t="s">
        <v>200</v>
      </c>
      <c r="B5" s="41" t="s">
        <v>201</v>
      </c>
      <c r="C5" s="41" t="s">
        <v>87</v>
      </c>
      <c r="D5" s="146" t="s">
        <v>88</v>
      </c>
      <c r="E5" s="147"/>
      <c r="F5" s="148"/>
      <c r="G5" s="42" t="s">
        <v>197</v>
      </c>
      <c r="H5" s="42" t="s">
        <v>195</v>
      </c>
      <c r="I5" s="42" t="s">
        <v>198</v>
      </c>
      <c r="J5" s="43" t="s">
        <v>73</v>
      </c>
    </row>
    <row r="6" spans="1:10" s="11" customFormat="1" ht="122.25" customHeight="1" x14ac:dyDescent="0.2">
      <c r="A6" s="4" t="s">
        <v>7</v>
      </c>
      <c r="B6" s="10" t="s">
        <v>278</v>
      </c>
      <c r="C6" s="10" t="s">
        <v>163</v>
      </c>
      <c r="D6" s="141" t="str">
        <f>VLOOKUP($C6,'Datos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 s="142"/>
      <c r="F6" s="143"/>
      <c r="G6" s="47">
        <v>1</v>
      </c>
      <c r="H6" s="85">
        <v>44837</v>
      </c>
      <c r="I6" s="52" t="s">
        <v>280</v>
      </c>
      <c r="J6" s="52" t="s">
        <v>281</v>
      </c>
    </row>
    <row r="7" spans="1:10" s="11" customFormat="1" ht="120" customHeight="1" x14ac:dyDescent="0.2">
      <c r="A7" s="4" t="s">
        <v>7</v>
      </c>
      <c r="B7" s="10" t="s">
        <v>278</v>
      </c>
      <c r="C7" s="10" t="s">
        <v>163</v>
      </c>
      <c r="D7" s="141" t="str">
        <f>VLOOKUP($C7,'Datos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 s="142"/>
      <c r="F7" s="143"/>
      <c r="G7" s="47">
        <v>1</v>
      </c>
      <c r="H7" s="85">
        <v>44847</v>
      </c>
      <c r="I7" s="44" t="s">
        <v>338</v>
      </c>
      <c r="J7" s="52" t="s">
        <v>282</v>
      </c>
    </row>
    <row r="8" spans="1:10" s="11" customFormat="1" ht="120" customHeight="1" x14ac:dyDescent="0.2">
      <c r="A8" s="4" t="s">
        <v>7</v>
      </c>
      <c r="B8" s="10" t="s">
        <v>278</v>
      </c>
      <c r="C8" s="10" t="s">
        <v>163</v>
      </c>
      <c r="D8" s="141" t="str">
        <f>VLOOKUP($C8,'Datos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 s="142"/>
      <c r="F8" s="143"/>
      <c r="G8" s="47">
        <v>1</v>
      </c>
      <c r="H8" s="85">
        <v>44847</v>
      </c>
      <c r="I8" s="44" t="s">
        <v>305</v>
      </c>
      <c r="J8" s="52" t="s">
        <v>339</v>
      </c>
    </row>
    <row r="9" spans="1:10" s="11" customFormat="1" ht="120" customHeight="1" x14ac:dyDescent="0.2">
      <c r="A9" s="4" t="s">
        <v>7</v>
      </c>
      <c r="B9" s="10" t="s">
        <v>278</v>
      </c>
      <c r="C9" s="10" t="s">
        <v>163</v>
      </c>
      <c r="D9" s="141" t="str">
        <f>VLOOKUP($C9,'Datos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 s="142"/>
      <c r="F9" s="143"/>
      <c r="G9" s="47">
        <v>1</v>
      </c>
      <c r="H9" s="85">
        <v>44847</v>
      </c>
      <c r="I9" s="44" t="s">
        <v>340</v>
      </c>
      <c r="J9" s="52" t="s">
        <v>341</v>
      </c>
    </row>
    <row r="10" spans="1:10" s="11" customFormat="1" ht="120" customHeight="1" x14ac:dyDescent="0.2">
      <c r="A10" s="4" t="s">
        <v>7</v>
      </c>
      <c r="B10" s="10" t="s">
        <v>278</v>
      </c>
      <c r="C10" s="10" t="s">
        <v>163</v>
      </c>
      <c r="D10" s="141" t="str">
        <f>VLOOKUP($C10,'Datos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 s="142"/>
      <c r="F10" s="143"/>
      <c r="G10" s="47">
        <v>1</v>
      </c>
      <c r="H10" s="85">
        <v>44847</v>
      </c>
      <c r="I10" s="44" t="s">
        <v>297</v>
      </c>
      <c r="J10" s="52" t="s">
        <v>342</v>
      </c>
    </row>
    <row r="11" spans="1:10" s="11" customFormat="1" ht="120" customHeight="1" x14ac:dyDescent="0.2">
      <c r="A11" s="4" t="s">
        <v>7</v>
      </c>
      <c r="B11" s="10" t="s">
        <v>278</v>
      </c>
      <c r="C11" s="10" t="s">
        <v>163</v>
      </c>
      <c r="D11" s="141" t="str">
        <f>VLOOKUP($C11,'Datos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 s="142"/>
      <c r="F11" s="143"/>
      <c r="G11" s="47">
        <v>1</v>
      </c>
      <c r="H11" s="85">
        <v>44845</v>
      </c>
      <c r="I11" s="44" t="s">
        <v>288</v>
      </c>
      <c r="J11" s="52" t="s">
        <v>323</v>
      </c>
    </row>
    <row r="12" spans="1:10" s="11" customFormat="1" ht="120" customHeight="1" x14ac:dyDescent="0.2">
      <c r="A12" s="4" t="s">
        <v>7</v>
      </c>
      <c r="B12" s="10" t="s">
        <v>278</v>
      </c>
      <c r="C12" s="10" t="s">
        <v>163</v>
      </c>
      <c r="D12" s="141" t="str">
        <f>VLOOKUP($C12,'Datos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 s="142"/>
      <c r="F12" s="143"/>
      <c r="G12" s="47">
        <v>1</v>
      </c>
      <c r="H12" s="85">
        <v>44847</v>
      </c>
      <c r="I12" s="44" t="s">
        <v>317</v>
      </c>
      <c r="J12" s="52" t="s">
        <v>343</v>
      </c>
    </row>
    <row r="13" spans="1:10" s="11" customFormat="1" ht="120" customHeight="1" x14ac:dyDescent="0.2">
      <c r="A13" s="4" t="s">
        <v>7</v>
      </c>
      <c r="B13" s="10" t="s">
        <v>278</v>
      </c>
      <c r="C13" s="10" t="s">
        <v>163</v>
      </c>
      <c r="D13" s="141" t="str">
        <f>VLOOKUP($C13,'Datos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 s="142"/>
      <c r="F13" s="143"/>
      <c r="G13" s="47">
        <v>1</v>
      </c>
      <c r="H13" s="85">
        <v>44839</v>
      </c>
      <c r="I13" s="44" t="s">
        <v>288</v>
      </c>
      <c r="J13" s="52" t="s">
        <v>300</v>
      </c>
    </row>
    <row r="14" spans="1:10" s="11" customFormat="1" ht="120" customHeight="1" x14ac:dyDescent="0.2">
      <c r="A14" s="4" t="s">
        <v>7</v>
      </c>
      <c r="B14" s="10" t="s">
        <v>278</v>
      </c>
      <c r="C14" s="10" t="s">
        <v>163</v>
      </c>
      <c r="D14" s="141" t="str">
        <f>VLOOKUP($C14,'Datos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 s="142"/>
      <c r="F14" s="143"/>
      <c r="G14" s="47">
        <v>1</v>
      </c>
      <c r="H14" s="85">
        <v>44840</v>
      </c>
      <c r="I14" s="44" t="s">
        <v>304</v>
      </c>
      <c r="J14" s="52" t="s">
        <v>312</v>
      </c>
    </row>
    <row r="15" spans="1:10" s="11" customFormat="1" ht="120" customHeight="1" x14ac:dyDescent="0.2">
      <c r="A15" s="4" t="s">
        <v>7</v>
      </c>
      <c r="B15" s="10" t="s">
        <v>278</v>
      </c>
      <c r="C15" s="10" t="s">
        <v>163</v>
      </c>
      <c r="D15" s="141" t="str">
        <f>VLOOKUP($C15,'Datos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5" s="142"/>
      <c r="F15" s="143"/>
      <c r="G15" s="47">
        <v>1</v>
      </c>
      <c r="H15" s="85">
        <v>44847</v>
      </c>
      <c r="I15" s="44" t="s">
        <v>324</v>
      </c>
      <c r="J15" s="52" t="s">
        <v>344</v>
      </c>
    </row>
    <row r="16" spans="1:10" s="11" customFormat="1" ht="120" customHeight="1" x14ac:dyDescent="0.2">
      <c r="A16" s="4" t="s">
        <v>7</v>
      </c>
      <c r="B16" s="10" t="s">
        <v>278</v>
      </c>
      <c r="C16" s="10" t="s">
        <v>163</v>
      </c>
      <c r="D16" s="141" t="str">
        <f>VLOOKUP($C16,'Datos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6" s="142"/>
      <c r="F16" s="143"/>
      <c r="G16" s="47">
        <v>1</v>
      </c>
      <c r="H16" s="85">
        <v>44839</v>
      </c>
      <c r="I16" s="44" t="s">
        <v>288</v>
      </c>
      <c r="J16" s="52" t="s">
        <v>301</v>
      </c>
    </row>
    <row r="17" spans="1:10" s="11" customFormat="1" ht="120" customHeight="1" x14ac:dyDescent="0.2">
      <c r="A17" s="4" t="s">
        <v>7</v>
      </c>
      <c r="B17" s="10" t="s">
        <v>278</v>
      </c>
      <c r="C17" s="10" t="s">
        <v>163</v>
      </c>
      <c r="D17" s="141" t="str">
        <f>VLOOKUP($C17,'Datos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7" s="142"/>
      <c r="F17" s="143"/>
      <c r="G17" s="47">
        <v>1</v>
      </c>
      <c r="H17" s="85">
        <v>44845</v>
      </c>
      <c r="I17" s="44" t="s">
        <v>288</v>
      </c>
      <c r="J17" s="52" t="s">
        <v>329</v>
      </c>
    </row>
    <row r="18" spans="1:10" s="11" customFormat="1" ht="120" customHeight="1" x14ac:dyDescent="0.2">
      <c r="A18" s="4" t="s">
        <v>7</v>
      </c>
      <c r="B18" s="10" t="s">
        <v>278</v>
      </c>
      <c r="C18" s="10" t="s">
        <v>163</v>
      </c>
      <c r="D18" s="141" t="str">
        <f>VLOOKUP($C18,'Datos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8" s="142"/>
      <c r="F18" s="143"/>
      <c r="G18" s="47">
        <v>1</v>
      </c>
      <c r="H18" s="85">
        <v>44845</v>
      </c>
      <c r="I18" s="44" t="s">
        <v>287</v>
      </c>
      <c r="J18" s="52" t="s">
        <v>330</v>
      </c>
    </row>
    <row r="19" spans="1:10" s="11" customFormat="1" ht="120" customHeight="1" x14ac:dyDescent="0.2">
      <c r="A19" s="4" t="s">
        <v>7</v>
      </c>
      <c r="B19" s="10" t="s">
        <v>278</v>
      </c>
      <c r="C19" s="10" t="s">
        <v>163</v>
      </c>
      <c r="D19" s="141" t="str">
        <f>VLOOKUP($C19,'Datos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9" s="142"/>
      <c r="F19" s="143"/>
      <c r="G19" s="47">
        <v>1</v>
      </c>
      <c r="H19" s="85">
        <v>44840</v>
      </c>
      <c r="I19" s="44" t="s">
        <v>280</v>
      </c>
      <c r="J19" s="52" t="s">
        <v>313</v>
      </c>
    </row>
    <row r="20" spans="1:10" s="11" customFormat="1" ht="120" customHeight="1" x14ac:dyDescent="0.2">
      <c r="A20" s="4" t="s">
        <v>7</v>
      </c>
      <c r="B20" s="10" t="s">
        <v>278</v>
      </c>
      <c r="C20" s="10" t="s">
        <v>163</v>
      </c>
      <c r="D20" s="141" t="str">
        <f>VLOOKUP($C20,'Datos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0" s="142"/>
      <c r="F20" s="143"/>
      <c r="G20" s="47">
        <v>1</v>
      </c>
      <c r="H20" s="85">
        <v>44840</v>
      </c>
      <c r="I20" s="44" t="s">
        <v>304</v>
      </c>
      <c r="J20" s="52" t="s">
        <v>362</v>
      </c>
    </row>
    <row r="21" spans="1:10" s="11" customFormat="1" ht="120" customHeight="1" x14ac:dyDescent="0.2">
      <c r="A21" s="4" t="s">
        <v>7</v>
      </c>
      <c r="B21" s="10" t="s">
        <v>278</v>
      </c>
      <c r="C21" s="10" t="s">
        <v>163</v>
      </c>
      <c r="D21" s="141" t="str">
        <f>VLOOKUP($C21,'Datos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1" s="142"/>
      <c r="F21" s="143"/>
      <c r="G21" s="47">
        <v>1</v>
      </c>
      <c r="H21" s="85">
        <v>44839</v>
      </c>
      <c r="I21" s="44" t="s">
        <v>280</v>
      </c>
      <c r="J21" s="52" t="s">
        <v>302</v>
      </c>
    </row>
    <row r="22" spans="1:10" s="11" customFormat="1" ht="120" customHeight="1" x14ac:dyDescent="0.2">
      <c r="A22" s="4" t="s">
        <v>7</v>
      </c>
      <c r="B22" s="10" t="s">
        <v>278</v>
      </c>
      <c r="C22" s="10" t="s">
        <v>163</v>
      </c>
      <c r="D22" s="141" t="str">
        <f>VLOOKUP($C22,'Datos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2" s="142"/>
      <c r="F22" s="143"/>
      <c r="G22" s="47">
        <v>1</v>
      </c>
      <c r="H22" s="85">
        <v>44838</v>
      </c>
      <c r="I22" s="44" t="s">
        <v>286</v>
      </c>
      <c r="J22" s="52" t="s">
        <v>293</v>
      </c>
    </row>
    <row r="23" spans="1:10" s="11" customFormat="1" ht="120" customHeight="1" x14ac:dyDescent="0.2">
      <c r="A23" s="4" t="s">
        <v>7</v>
      </c>
      <c r="B23" s="10" t="s">
        <v>278</v>
      </c>
      <c r="C23" s="10" t="s">
        <v>163</v>
      </c>
      <c r="D23" s="141" t="str">
        <f>VLOOKUP($C23,'Datos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3" s="142"/>
      <c r="F23" s="143"/>
      <c r="G23" s="47">
        <v>1</v>
      </c>
      <c r="H23" s="85">
        <v>44847</v>
      </c>
      <c r="I23" s="44" t="s">
        <v>352</v>
      </c>
      <c r="J23" s="52" t="s">
        <v>345</v>
      </c>
    </row>
    <row r="24" spans="1:10" s="11" customFormat="1" ht="120" customHeight="1" x14ac:dyDescent="0.2">
      <c r="A24" s="4" t="s">
        <v>7</v>
      </c>
      <c r="B24" s="10" t="s">
        <v>278</v>
      </c>
      <c r="C24" s="10" t="s">
        <v>163</v>
      </c>
      <c r="D24" s="141" t="str">
        <f>VLOOKUP($C24,'Datos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4" s="142"/>
      <c r="F24" s="143"/>
      <c r="G24" s="47">
        <v>1</v>
      </c>
      <c r="H24" s="85">
        <v>44838</v>
      </c>
      <c r="I24" s="44" t="s">
        <v>289</v>
      </c>
      <c r="J24" s="52" t="s">
        <v>294</v>
      </c>
    </row>
    <row r="25" spans="1:10" s="11" customFormat="1" ht="120" customHeight="1" x14ac:dyDescent="0.2">
      <c r="A25" s="4" t="s">
        <v>7</v>
      </c>
      <c r="B25" s="10" t="s">
        <v>278</v>
      </c>
      <c r="C25" s="10" t="s">
        <v>163</v>
      </c>
      <c r="D25" s="141" t="str">
        <f>VLOOKUP($C25,'Datos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5" s="142"/>
      <c r="F25" s="143"/>
      <c r="G25" s="47">
        <v>1</v>
      </c>
      <c r="H25" s="85">
        <v>44840</v>
      </c>
      <c r="I25" s="44" t="s">
        <v>286</v>
      </c>
      <c r="J25" s="52" t="s">
        <v>314</v>
      </c>
    </row>
    <row r="26" spans="1:10" s="11" customFormat="1" ht="120" customHeight="1" x14ac:dyDescent="0.2">
      <c r="A26" s="4" t="s">
        <v>7</v>
      </c>
      <c r="B26" s="10" t="s">
        <v>278</v>
      </c>
      <c r="C26" s="10" t="s">
        <v>163</v>
      </c>
      <c r="D26" s="141" t="str">
        <f>VLOOKUP($C26,'Datos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6" s="142"/>
      <c r="F26" s="143"/>
      <c r="G26" s="47">
        <v>1</v>
      </c>
      <c r="H26" s="85">
        <v>44841</v>
      </c>
      <c r="I26" s="44" t="s">
        <v>311</v>
      </c>
      <c r="J26" s="52" t="s">
        <v>316</v>
      </c>
    </row>
    <row r="27" spans="1:10" s="11" customFormat="1" ht="120" customHeight="1" x14ac:dyDescent="0.2">
      <c r="A27" s="4" t="s">
        <v>7</v>
      </c>
      <c r="B27" s="10" t="s">
        <v>278</v>
      </c>
      <c r="C27" s="10" t="s">
        <v>163</v>
      </c>
      <c r="D27" s="141" t="str">
        <f>VLOOKUP($C27,'Datos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7" s="142"/>
      <c r="F27" s="143"/>
      <c r="G27" s="47">
        <v>1</v>
      </c>
      <c r="H27" s="85">
        <v>44845</v>
      </c>
      <c r="I27" s="44" t="s">
        <v>324</v>
      </c>
      <c r="J27" s="52" t="s">
        <v>331</v>
      </c>
    </row>
    <row r="28" spans="1:10" s="11" customFormat="1" ht="120" customHeight="1" x14ac:dyDescent="0.2">
      <c r="A28" s="4" t="s">
        <v>7</v>
      </c>
      <c r="B28" s="10" t="s">
        <v>278</v>
      </c>
      <c r="C28" s="10" t="s">
        <v>163</v>
      </c>
      <c r="D28" s="141" t="str">
        <f>VLOOKUP($C28,'Datos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8" s="142"/>
      <c r="F28" s="143"/>
      <c r="G28" s="47">
        <v>1</v>
      </c>
      <c r="H28" s="85">
        <v>44847</v>
      </c>
      <c r="I28" s="44" t="s">
        <v>346</v>
      </c>
      <c r="J28" s="52" t="s">
        <v>353</v>
      </c>
    </row>
    <row r="29" spans="1:10" s="11" customFormat="1" ht="120" customHeight="1" x14ac:dyDescent="0.2">
      <c r="A29" s="4" t="s">
        <v>7</v>
      </c>
      <c r="B29" s="10" t="s">
        <v>278</v>
      </c>
      <c r="C29" s="10" t="s">
        <v>163</v>
      </c>
      <c r="D29" s="141" t="str">
        <f>VLOOKUP($C29,'Datos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9" s="142"/>
      <c r="F29" s="143"/>
      <c r="G29" s="47">
        <v>1</v>
      </c>
      <c r="H29" s="85">
        <v>44846</v>
      </c>
      <c r="I29" s="44" t="s">
        <v>311</v>
      </c>
      <c r="J29" s="52" t="s">
        <v>333</v>
      </c>
    </row>
    <row r="30" spans="1:10" s="11" customFormat="1" ht="120" customHeight="1" x14ac:dyDescent="0.2">
      <c r="A30" s="4" t="s">
        <v>7</v>
      </c>
      <c r="B30" s="10" t="s">
        <v>278</v>
      </c>
      <c r="C30" s="10" t="s">
        <v>163</v>
      </c>
      <c r="D30" s="141" t="str">
        <f>VLOOKUP($C30,'Datos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0" s="142"/>
      <c r="F30" s="143"/>
      <c r="G30" s="47">
        <v>1</v>
      </c>
      <c r="H30" s="85">
        <v>44846</v>
      </c>
      <c r="I30" s="44" t="s">
        <v>297</v>
      </c>
      <c r="J30" s="52" t="s">
        <v>334</v>
      </c>
    </row>
    <row r="31" spans="1:10" s="11" customFormat="1" ht="120" customHeight="1" x14ac:dyDescent="0.2">
      <c r="A31" s="4" t="s">
        <v>7</v>
      </c>
      <c r="B31" s="10" t="s">
        <v>278</v>
      </c>
      <c r="C31" s="10" t="s">
        <v>163</v>
      </c>
      <c r="D31" s="141" t="str">
        <f>VLOOKUP($C31,'Datos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1" s="142"/>
      <c r="F31" s="143"/>
      <c r="G31" s="47">
        <v>1</v>
      </c>
      <c r="H31" s="85">
        <v>44845</v>
      </c>
      <c r="I31" s="44" t="s">
        <v>317</v>
      </c>
      <c r="J31" s="52" t="s">
        <v>325</v>
      </c>
    </row>
    <row r="32" spans="1:10" s="11" customFormat="1" ht="120" customHeight="1" x14ac:dyDescent="0.2">
      <c r="A32" s="4" t="s">
        <v>7</v>
      </c>
      <c r="B32" s="10" t="s">
        <v>278</v>
      </c>
      <c r="C32" s="10" t="s">
        <v>163</v>
      </c>
      <c r="D32" s="141" t="str">
        <f>VLOOKUP($C32,'Datos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2" s="142"/>
      <c r="F32" s="143"/>
      <c r="G32" s="47">
        <v>1</v>
      </c>
      <c r="H32" s="85">
        <v>44838</v>
      </c>
      <c r="I32" s="52" t="s">
        <v>283</v>
      </c>
      <c r="J32" s="52" t="s">
        <v>295</v>
      </c>
    </row>
    <row r="33" spans="1:10" s="11" customFormat="1" ht="120" customHeight="1" x14ac:dyDescent="0.2">
      <c r="A33" s="4" t="s">
        <v>7</v>
      </c>
      <c r="B33" s="10" t="s">
        <v>278</v>
      </c>
      <c r="C33" s="10" t="s">
        <v>163</v>
      </c>
      <c r="D33" s="141" t="str">
        <f>VLOOKUP($C33,'Datos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3" s="142"/>
      <c r="F33" s="143"/>
      <c r="G33" s="47">
        <v>1</v>
      </c>
      <c r="H33" s="85">
        <v>44838</v>
      </c>
      <c r="I33" s="44" t="s">
        <v>284</v>
      </c>
      <c r="J33" s="52" t="s">
        <v>296</v>
      </c>
    </row>
    <row r="34" spans="1:10" s="11" customFormat="1" ht="120" customHeight="1" x14ac:dyDescent="0.2">
      <c r="A34" s="4" t="s">
        <v>7</v>
      </c>
      <c r="B34" s="10" t="s">
        <v>278</v>
      </c>
      <c r="C34" s="10" t="s">
        <v>163</v>
      </c>
      <c r="D34" s="141" t="str">
        <f>VLOOKUP($C34,'Datos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4" s="142"/>
      <c r="F34" s="143"/>
      <c r="G34" s="47">
        <v>1</v>
      </c>
      <c r="H34" s="85">
        <v>44839</v>
      </c>
      <c r="I34" s="44" t="s">
        <v>285</v>
      </c>
      <c r="J34" s="52" t="s">
        <v>303</v>
      </c>
    </row>
    <row r="35" spans="1:10" s="11" customFormat="1" ht="120" customHeight="1" x14ac:dyDescent="0.2">
      <c r="A35" s="4" t="s">
        <v>7</v>
      </c>
      <c r="B35" s="10" t="s">
        <v>278</v>
      </c>
      <c r="C35" s="10" t="s">
        <v>163</v>
      </c>
      <c r="D35" s="141" t="str">
        <f>VLOOKUP($C35,'Datos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5" s="142"/>
      <c r="F35" s="143"/>
      <c r="G35" s="47">
        <v>1</v>
      </c>
      <c r="H35" s="85">
        <v>44847</v>
      </c>
      <c r="I35" s="44" t="s">
        <v>286</v>
      </c>
      <c r="J35" s="52" t="s">
        <v>347</v>
      </c>
    </row>
    <row r="36" spans="1:10" s="11" customFormat="1" ht="120" customHeight="1" x14ac:dyDescent="0.2">
      <c r="A36" s="4" t="s">
        <v>7</v>
      </c>
      <c r="B36" s="10" t="s">
        <v>278</v>
      </c>
      <c r="C36" s="10" t="s">
        <v>163</v>
      </c>
      <c r="D36" s="141" t="str">
        <f>VLOOKUP($C36,'Datos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6" s="142"/>
      <c r="F36" s="143"/>
      <c r="G36" s="47">
        <v>1</v>
      </c>
      <c r="H36" s="85">
        <v>44849</v>
      </c>
      <c r="I36" s="44" t="s">
        <v>280</v>
      </c>
      <c r="J36" s="52" t="s">
        <v>351</v>
      </c>
    </row>
    <row r="37" spans="1:10" s="11" customFormat="1" ht="120" customHeight="1" x14ac:dyDescent="0.2">
      <c r="A37" s="4" t="s">
        <v>7</v>
      </c>
      <c r="B37" s="10" t="s">
        <v>278</v>
      </c>
      <c r="C37" s="10" t="s">
        <v>163</v>
      </c>
      <c r="D37" s="141" t="str">
        <f>VLOOKUP($C37,'Datos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7" s="142"/>
      <c r="F37" s="143"/>
      <c r="G37" s="47">
        <v>1</v>
      </c>
      <c r="H37" s="85">
        <v>44845</v>
      </c>
      <c r="I37" s="44" t="s">
        <v>305</v>
      </c>
      <c r="J37" s="52" t="s">
        <v>328</v>
      </c>
    </row>
    <row r="38" spans="1:10" s="11" customFormat="1" ht="120" customHeight="1" x14ac:dyDescent="0.2">
      <c r="A38" s="4" t="s">
        <v>7</v>
      </c>
      <c r="B38" s="10" t="s">
        <v>278</v>
      </c>
      <c r="C38" s="10" t="s">
        <v>163</v>
      </c>
      <c r="D38" s="141" t="str">
        <f>VLOOKUP($C38,'Datos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8" s="142"/>
      <c r="F38" s="143"/>
      <c r="G38" s="47">
        <v>1</v>
      </c>
      <c r="H38" s="85">
        <v>44839</v>
      </c>
      <c r="I38" s="52" t="s">
        <v>297</v>
      </c>
      <c r="J38" s="52" t="s">
        <v>363</v>
      </c>
    </row>
    <row r="39" spans="1:10" s="11" customFormat="1" ht="120" customHeight="1" x14ac:dyDescent="0.2">
      <c r="A39" s="4" t="s">
        <v>7</v>
      </c>
      <c r="B39" s="10" t="s">
        <v>278</v>
      </c>
      <c r="C39" s="10" t="s">
        <v>163</v>
      </c>
      <c r="D39" s="141" t="str">
        <f>VLOOKUP($C39,'Datos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9" s="142"/>
      <c r="F39" s="143"/>
      <c r="G39" s="47">
        <v>1</v>
      </c>
      <c r="H39" s="85">
        <v>44838</v>
      </c>
      <c r="I39" s="44" t="s">
        <v>297</v>
      </c>
      <c r="J39" s="52" t="s">
        <v>298</v>
      </c>
    </row>
    <row r="40" spans="1:10" s="11" customFormat="1" ht="120" customHeight="1" x14ac:dyDescent="0.2">
      <c r="A40" s="4" t="s">
        <v>7</v>
      </c>
      <c r="B40" s="10" t="s">
        <v>278</v>
      </c>
      <c r="C40" s="10" t="s">
        <v>163</v>
      </c>
      <c r="D40" s="141" t="str">
        <f>VLOOKUP($C40,'Datos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0" s="142"/>
      <c r="F40" s="143"/>
      <c r="G40" s="47">
        <v>1</v>
      </c>
      <c r="H40" s="85">
        <v>44846</v>
      </c>
      <c r="I40" s="44" t="s">
        <v>352</v>
      </c>
      <c r="J40" s="52" t="s">
        <v>335</v>
      </c>
    </row>
    <row r="41" spans="1:10" s="11" customFormat="1" ht="120" customHeight="1" x14ac:dyDescent="0.2">
      <c r="A41" s="4" t="s">
        <v>7</v>
      </c>
      <c r="B41" s="10" t="s">
        <v>278</v>
      </c>
      <c r="C41" s="10" t="s">
        <v>163</v>
      </c>
      <c r="D41" s="141" t="str">
        <f>VLOOKUP($C41,'Datos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1" s="142"/>
      <c r="F41" s="143"/>
      <c r="G41" s="47">
        <v>1</v>
      </c>
      <c r="H41" s="85">
        <v>44841</v>
      </c>
      <c r="I41" s="44" t="s">
        <v>317</v>
      </c>
      <c r="J41" s="52" t="s">
        <v>318</v>
      </c>
    </row>
    <row r="42" spans="1:10" s="11" customFormat="1" ht="120" customHeight="1" x14ac:dyDescent="0.2">
      <c r="A42" s="4" t="s">
        <v>7</v>
      </c>
      <c r="B42" s="10" t="s">
        <v>278</v>
      </c>
      <c r="C42" s="10" t="s">
        <v>163</v>
      </c>
      <c r="D42" s="141" t="str">
        <f>VLOOKUP($C42,'Datos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2" s="142"/>
      <c r="F42" s="143"/>
      <c r="G42" s="47">
        <v>1</v>
      </c>
      <c r="H42" s="85">
        <v>44847</v>
      </c>
      <c r="I42" s="44" t="s">
        <v>288</v>
      </c>
      <c r="J42" s="52" t="s">
        <v>348</v>
      </c>
    </row>
    <row r="43" spans="1:10" s="11" customFormat="1" ht="120" customHeight="1" x14ac:dyDescent="0.2">
      <c r="A43" s="4" t="s">
        <v>7</v>
      </c>
      <c r="B43" s="10" t="s">
        <v>278</v>
      </c>
      <c r="C43" s="10" t="s">
        <v>163</v>
      </c>
      <c r="D43" s="141" t="str">
        <f>VLOOKUP($C43,'Datos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3" s="142"/>
      <c r="F43" s="143"/>
      <c r="G43" s="47">
        <v>1</v>
      </c>
      <c r="H43" s="85">
        <v>44839</v>
      </c>
      <c r="I43" s="44" t="s">
        <v>299</v>
      </c>
      <c r="J43" s="52" t="s">
        <v>306</v>
      </c>
    </row>
    <row r="44" spans="1:10" s="11" customFormat="1" ht="120" customHeight="1" x14ac:dyDescent="0.2">
      <c r="A44" s="4" t="s">
        <v>7</v>
      </c>
      <c r="B44" s="10" t="s">
        <v>278</v>
      </c>
      <c r="C44" s="10" t="s">
        <v>163</v>
      </c>
      <c r="D44" s="141" t="str">
        <f>VLOOKUP($C44,'Datos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4" s="142"/>
      <c r="F44" s="143"/>
      <c r="G44" s="47">
        <v>1</v>
      </c>
      <c r="H44" s="85">
        <v>44840</v>
      </c>
      <c r="I44" s="44" t="s">
        <v>311</v>
      </c>
      <c r="J44" s="52" t="s">
        <v>315</v>
      </c>
    </row>
    <row r="45" spans="1:10" s="11" customFormat="1" ht="120" customHeight="1" x14ac:dyDescent="0.2">
      <c r="A45" s="4" t="s">
        <v>7</v>
      </c>
      <c r="B45" s="10" t="s">
        <v>278</v>
      </c>
      <c r="C45" s="10" t="s">
        <v>163</v>
      </c>
      <c r="D45" s="141" t="str">
        <f>VLOOKUP($C45,'Datos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5" s="142"/>
      <c r="F45" s="143"/>
      <c r="G45" s="47">
        <v>1</v>
      </c>
      <c r="H45" s="85">
        <v>44838</v>
      </c>
      <c r="I45" s="44" t="s">
        <v>299</v>
      </c>
      <c r="J45" s="52" t="s">
        <v>364</v>
      </c>
    </row>
    <row r="46" spans="1:10" s="11" customFormat="1" ht="120" customHeight="1" x14ac:dyDescent="0.2">
      <c r="A46" s="4" t="s">
        <v>7</v>
      </c>
      <c r="B46" s="10" t="s">
        <v>278</v>
      </c>
      <c r="C46" s="10" t="s">
        <v>163</v>
      </c>
      <c r="D46" s="141" t="str">
        <f>VLOOKUP($C46,'Datos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6" s="142"/>
      <c r="F46" s="143"/>
      <c r="G46" s="47">
        <v>1</v>
      </c>
      <c r="H46" s="85">
        <v>44844</v>
      </c>
      <c r="I46" s="44" t="s">
        <v>299</v>
      </c>
      <c r="J46" s="52" t="s">
        <v>321</v>
      </c>
    </row>
    <row r="47" spans="1:10" s="11" customFormat="1" ht="120" customHeight="1" x14ac:dyDescent="0.2">
      <c r="A47" s="4" t="s">
        <v>7</v>
      </c>
      <c r="B47" s="10" t="s">
        <v>278</v>
      </c>
      <c r="C47" s="10" t="s">
        <v>163</v>
      </c>
      <c r="D47" s="141" t="str">
        <f>VLOOKUP($C47,'Datos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7" s="142"/>
      <c r="F47" s="143"/>
      <c r="G47" s="47">
        <v>1</v>
      </c>
      <c r="H47" s="85">
        <v>44845</v>
      </c>
      <c r="I47" s="44" t="s">
        <v>289</v>
      </c>
      <c r="J47" s="52" t="s">
        <v>326</v>
      </c>
    </row>
    <row r="48" spans="1:10" s="11" customFormat="1" ht="120" customHeight="1" x14ac:dyDescent="0.2">
      <c r="A48" s="4" t="s">
        <v>7</v>
      </c>
      <c r="B48" s="10" t="s">
        <v>278</v>
      </c>
      <c r="C48" s="10" t="s">
        <v>163</v>
      </c>
      <c r="D48" s="141" t="str">
        <f>VLOOKUP($C48,'Datos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8" s="142"/>
      <c r="F48" s="143"/>
      <c r="G48" s="47">
        <v>1</v>
      </c>
      <c r="H48" s="85">
        <v>44841</v>
      </c>
      <c r="I48" s="44" t="s">
        <v>287</v>
      </c>
      <c r="J48" s="52" t="s">
        <v>319</v>
      </c>
    </row>
    <row r="49" spans="1:10" s="11" customFormat="1" ht="120" customHeight="1" x14ac:dyDescent="0.2">
      <c r="A49" s="4" t="s">
        <v>7</v>
      </c>
      <c r="B49" s="10" t="s">
        <v>278</v>
      </c>
      <c r="C49" s="10" t="s">
        <v>163</v>
      </c>
      <c r="D49" s="141" t="str">
        <f>VLOOKUP($C49,'Datos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9" s="142"/>
      <c r="F49" s="143"/>
      <c r="G49" s="47">
        <v>1</v>
      </c>
      <c r="H49" s="85">
        <v>44837</v>
      </c>
      <c r="I49" s="44" t="s">
        <v>289</v>
      </c>
      <c r="J49" s="52" t="s">
        <v>290</v>
      </c>
    </row>
    <row r="50" spans="1:10" s="11" customFormat="1" ht="120" customHeight="1" x14ac:dyDescent="0.2">
      <c r="A50" s="4" t="s">
        <v>7</v>
      </c>
      <c r="B50" s="10" t="s">
        <v>278</v>
      </c>
      <c r="C50" s="10" t="s">
        <v>163</v>
      </c>
      <c r="D50" s="141" t="str">
        <f>VLOOKUP($C50,'Datos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0" s="142"/>
      <c r="F50" s="143"/>
      <c r="G50" s="47">
        <v>1</v>
      </c>
      <c r="H50" s="85">
        <v>44837</v>
      </c>
      <c r="I50" s="44" t="s">
        <v>280</v>
      </c>
      <c r="J50" s="52" t="s">
        <v>291</v>
      </c>
    </row>
    <row r="51" spans="1:10" s="11" customFormat="1" ht="120" customHeight="1" x14ac:dyDescent="0.2">
      <c r="A51" s="4" t="s">
        <v>7</v>
      </c>
      <c r="B51" s="10" t="s">
        <v>278</v>
      </c>
      <c r="C51" s="10" t="s">
        <v>163</v>
      </c>
      <c r="D51" s="141" t="str">
        <f>VLOOKUP($C51,'Datos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1" s="142"/>
      <c r="F51" s="143"/>
      <c r="G51" s="47">
        <v>1</v>
      </c>
      <c r="H51" s="85">
        <v>44837</v>
      </c>
      <c r="I51" s="44" t="s">
        <v>289</v>
      </c>
      <c r="J51" s="52" t="s">
        <v>292</v>
      </c>
    </row>
    <row r="52" spans="1:10" s="11" customFormat="1" ht="120" customHeight="1" x14ac:dyDescent="0.2">
      <c r="A52" s="4" t="s">
        <v>7</v>
      </c>
      <c r="B52" s="10" t="s">
        <v>278</v>
      </c>
      <c r="C52" s="10" t="s">
        <v>163</v>
      </c>
      <c r="D52" s="141" t="str">
        <f>VLOOKUP($C52,'Datos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2" s="142"/>
      <c r="F52" s="143"/>
      <c r="G52" s="47">
        <v>1</v>
      </c>
      <c r="H52" s="85">
        <v>44846</v>
      </c>
      <c r="I52" s="44" t="s">
        <v>289</v>
      </c>
      <c r="J52" s="52" t="s">
        <v>337</v>
      </c>
    </row>
    <row r="53" spans="1:10" s="11" customFormat="1" ht="120" customHeight="1" x14ac:dyDescent="0.2">
      <c r="A53" s="4" t="s">
        <v>7</v>
      </c>
      <c r="B53" s="10" t="s">
        <v>278</v>
      </c>
      <c r="C53" s="10" t="s">
        <v>163</v>
      </c>
      <c r="D53" s="141" t="str">
        <f>VLOOKUP($C53,'Datos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3" s="142"/>
      <c r="F53" s="143"/>
      <c r="G53" s="47">
        <v>1</v>
      </c>
      <c r="H53" s="85">
        <v>44839</v>
      </c>
      <c r="I53" s="44" t="s">
        <v>304</v>
      </c>
      <c r="J53" s="52" t="s">
        <v>307</v>
      </c>
    </row>
    <row r="54" spans="1:10" s="11" customFormat="1" ht="120" customHeight="1" x14ac:dyDescent="0.2">
      <c r="A54" s="4" t="s">
        <v>7</v>
      </c>
      <c r="B54" s="10" t="s">
        <v>278</v>
      </c>
      <c r="C54" s="10" t="s">
        <v>163</v>
      </c>
      <c r="D54" s="141" t="str">
        <f>VLOOKUP($C54,'Datos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4" s="142"/>
      <c r="F54" s="143"/>
      <c r="G54" s="47">
        <v>1</v>
      </c>
      <c r="H54" s="85">
        <v>44847</v>
      </c>
      <c r="I54" s="44" t="s">
        <v>349</v>
      </c>
      <c r="J54" s="52" t="s">
        <v>350</v>
      </c>
    </row>
    <row r="55" spans="1:10" s="11" customFormat="1" ht="120" customHeight="1" x14ac:dyDescent="0.2">
      <c r="A55" s="4" t="s">
        <v>7</v>
      </c>
      <c r="B55" s="10" t="s">
        <v>278</v>
      </c>
      <c r="C55" s="10" t="s">
        <v>163</v>
      </c>
      <c r="D55" s="141" t="str">
        <f>VLOOKUP($C55,'Datos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5" s="142"/>
      <c r="F55" s="143"/>
      <c r="G55" s="47">
        <v>1</v>
      </c>
      <c r="H55" s="85">
        <v>44841</v>
      </c>
      <c r="I55" s="44" t="s">
        <v>287</v>
      </c>
      <c r="J55" s="52" t="s">
        <v>320</v>
      </c>
    </row>
    <row r="56" spans="1:10" s="11" customFormat="1" ht="120" customHeight="1" x14ac:dyDescent="0.2">
      <c r="A56" s="4" t="s">
        <v>7</v>
      </c>
      <c r="B56" s="10" t="s">
        <v>278</v>
      </c>
      <c r="C56" s="10" t="s">
        <v>163</v>
      </c>
      <c r="D56" s="141" t="str">
        <f>VLOOKUP($C56,'Datos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6" s="142"/>
      <c r="F56" s="143"/>
      <c r="G56" s="47">
        <v>1</v>
      </c>
      <c r="H56" s="85">
        <v>44845</v>
      </c>
      <c r="I56" s="44" t="s">
        <v>311</v>
      </c>
      <c r="J56" s="52" t="s">
        <v>332</v>
      </c>
    </row>
    <row r="57" spans="1:10" s="11" customFormat="1" ht="120" customHeight="1" x14ac:dyDescent="0.2">
      <c r="A57" s="4" t="s">
        <v>7</v>
      </c>
      <c r="B57" s="10" t="s">
        <v>278</v>
      </c>
      <c r="C57" s="10" t="s">
        <v>163</v>
      </c>
      <c r="D57" s="141" t="str">
        <f>VLOOKUP($C57,'Datos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7" s="142"/>
      <c r="F57" s="143"/>
      <c r="G57" s="47">
        <v>1</v>
      </c>
      <c r="H57" s="85">
        <v>44839</v>
      </c>
      <c r="I57" s="44" t="s">
        <v>305</v>
      </c>
      <c r="J57" s="52" t="s">
        <v>308</v>
      </c>
    </row>
    <row r="58" spans="1:10" s="11" customFormat="1" ht="120" customHeight="1" x14ac:dyDescent="0.2">
      <c r="A58" s="4" t="s">
        <v>7</v>
      </c>
      <c r="B58" s="10" t="s">
        <v>278</v>
      </c>
      <c r="C58" s="10" t="s">
        <v>163</v>
      </c>
      <c r="D58" s="141" t="str">
        <f>VLOOKUP($C58,'Datos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8" s="142"/>
      <c r="F58" s="143"/>
      <c r="G58" s="47">
        <v>1</v>
      </c>
      <c r="H58" s="85">
        <v>44839</v>
      </c>
      <c r="I58" s="44" t="s">
        <v>305</v>
      </c>
      <c r="J58" s="52" t="s">
        <v>309</v>
      </c>
    </row>
    <row r="59" spans="1:10" s="11" customFormat="1" ht="120" customHeight="1" x14ac:dyDescent="0.2">
      <c r="A59" s="4" t="s">
        <v>7</v>
      </c>
      <c r="B59" s="10" t="s">
        <v>278</v>
      </c>
      <c r="C59" s="10" t="s">
        <v>163</v>
      </c>
      <c r="D59" s="141" t="str">
        <f>VLOOKUP($C59,'Datos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9" s="142"/>
      <c r="F59" s="143"/>
      <c r="G59" s="47">
        <v>1</v>
      </c>
      <c r="H59" s="85">
        <v>44845</v>
      </c>
      <c r="I59" s="44" t="s">
        <v>305</v>
      </c>
      <c r="J59" s="52" t="s">
        <v>327</v>
      </c>
    </row>
    <row r="60" spans="1:10" s="11" customFormat="1" ht="120" customHeight="1" x14ac:dyDescent="0.2">
      <c r="A60" s="4" t="s">
        <v>7</v>
      </c>
      <c r="B60" s="10" t="s">
        <v>278</v>
      </c>
      <c r="C60" s="10" t="s">
        <v>163</v>
      </c>
      <c r="D60" s="141" t="str">
        <f>VLOOKUP($C60,'Datos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0" s="142"/>
      <c r="F60" s="143"/>
      <c r="G60" s="47">
        <v>1</v>
      </c>
      <c r="H60" s="108">
        <v>44846</v>
      </c>
      <c r="I60" s="109" t="s">
        <v>287</v>
      </c>
      <c r="J60" s="110" t="s">
        <v>336</v>
      </c>
    </row>
    <row r="61" spans="1:10" s="11" customFormat="1" ht="120" customHeight="1" x14ac:dyDescent="0.2">
      <c r="A61" s="4" t="s">
        <v>7</v>
      </c>
      <c r="B61" s="10" t="s">
        <v>278</v>
      </c>
      <c r="C61" s="10" t="s">
        <v>163</v>
      </c>
      <c r="D61" s="141" t="str">
        <f>VLOOKUP($C61,'Datos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1" s="142"/>
      <c r="F61" s="143"/>
      <c r="G61" s="47">
        <v>1</v>
      </c>
      <c r="H61" s="85">
        <v>44839</v>
      </c>
      <c r="I61" s="44" t="s">
        <v>288</v>
      </c>
      <c r="J61" s="52" t="s">
        <v>310</v>
      </c>
    </row>
    <row r="62" spans="1:10" s="11" customFormat="1" ht="120" customHeight="1" x14ac:dyDescent="0.2">
      <c r="A62" s="4" t="s">
        <v>7</v>
      </c>
      <c r="B62" s="10" t="s">
        <v>278</v>
      </c>
      <c r="C62" s="10" t="s">
        <v>163</v>
      </c>
      <c r="D62" s="141" t="str">
        <f>VLOOKUP($C62,'Datos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2" s="142"/>
      <c r="F62" s="143"/>
      <c r="G62" s="47">
        <v>1</v>
      </c>
      <c r="H62" s="85">
        <v>44844</v>
      </c>
      <c r="I62" s="44" t="s">
        <v>311</v>
      </c>
      <c r="J62" s="52" t="s">
        <v>322</v>
      </c>
    </row>
    <row r="63" spans="1:10" s="11" customFormat="1" ht="57.75" customHeight="1" x14ac:dyDescent="0.2">
      <c r="A63" s="4" t="s">
        <v>269</v>
      </c>
      <c r="B63" s="10" t="s">
        <v>24</v>
      </c>
      <c r="C63" s="10" t="s">
        <v>138</v>
      </c>
      <c r="D63" s="141" t="str">
        <f>VLOOKUP($C63,'Datos 2'!$C$5:$I$53,2,FALSE)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63" s="142"/>
      <c r="F63" s="143"/>
      <c r="G63" s="47">
        <v>12</v>
      </c>
      <c r="H63" s="5" t="s">
        <v>354</v>
      </c>
      <c r="I63" s="4" t="s">
        <v>367</v>
      </c>
      <c r="J63" s="45"/>
    </row>
    <row r="64" spans="1:10" s="11" customFormat="1" ht="48.75" customHeight="1" x14ac:dyDescent="0.2">
      <c r="A64" s="4" t="s">
        <v>4</v>
      </c>
      <c r="B64" s="10" t="s">
        <v>22</v>
      </c>
      <c r="C64" s="10" t="s">
        <v>223</v>
      </c>
      <c r="D64" s="141" t="str">
        <f>VLOOKUP($C64,'Datos 2'!$C$5:$I$53,2,FALSE)</f>
        <v>Realizar encuesta de satisfacción a participantes  del programa Empléate de la vigencia 2021, con el fin de conocer su percepción en la atención como beneficiarios del programa y realizar los ajustes correspondientes para próximas intervenciones.</v>
      </c>
      <c r="E64" s="142"/>
      <c r="F64" s="143"/>
      <c r="G64" s="111">
        <v>1</v>
      </c>
      <c r="H64" s="5" t="s">
        <v>355</v>
      </c>
      <c r="I64" s="52" t="s">
        <v>357</v>
      </c>
      <c r="J64" s="52"/>
    </row>
    <row r="65" spans="1:10" s="11" customFormat="1" ht="48.75" customHeight="1" x14ac:dyDescent="0.2">
      <c r="A65" s="4" t="s">
        <v>4</v>
      </c>
      <c r="B65" s="10" t="s">
        <v>22</v>
      </c>
      <c r="C65" s="10" t="s">
        <v>223</v>
      </c>
      <c r="D65" s="141" t="str">
        <f>VLOOKUP($C65,'Datos 2'!$C$5:$I$53,2,FALSE)</f>
        <v>Realizar encuesta de satisfacción a participantes  del programa Empléate de la vigencia 2021, con el fin de conocer su percepción en la atención como beneficiarios del programa y realizar los ajustes correspondientes para próximas intervenciones.</v>
      </c>
      <c r="E65" s="142"/>
      <c r="F65" s="143"/>
      <c r="G65" s="47">
        <v>1</v>
      </c>
      <c r="H65" s="5" t="s">
        <v>356</v>
      </c>
      <c r="I65" s="4" t="s">
        <v>358</v>
      </c>
      <c r="J65" s="45"/>
    </row>
    <row r="66" spans="1:10" s="11" customFormat="1" ht="59.25" customHeight="1" x14ac:dyDescent="0.2">
      <c r="A66" s="4" t="s">
        <v>6</v>
      </c>
      <c r="B66" s="10" t="s">
        <v>216</v>
      </c>
      <c r="C66" s="10" t="s">
        <v>237</v>
      </c>
      <c r="D66" s="141" t="str">
        <f>VLOOKUP($C66,'Datos 2'!$C$5:$I$53,2,FALSE)</f>
        <v>Generar espacios de diálogo  con las autoridades étnicas como máximos representantes, en las diferentes etapas del programa, que permitan una atención adaptada a la necesidades de la comunidad de acuerdo al alcance del programa IRACA.</v>
      </c>
      <c r="E66" s="142"/>
      <c r="F66" s="143"/>
      <c r="G66" s="47">
        <v>1</v>
      </c>
      <c r="H66" s="5" t="s">
        <v>361</v>
      </c>
      <c r="I66" s="4" t="s">
        <v>368</v>
      </c>
      <c r="J66" s="45" t="s">
        <v>365</v>
      </c>
    </row>
    <row r="67" spans="1:10" s="11" customFormat="1" ht="134.25" customHeight="1" x14ac:dyDescent="0.2">
      <c r="A67" s="4" t="s">
        <v>6</v>
      </c>
      <c r="B67" s="10" t="s">
        <v>216</v>
      </c>
      <c r="C67" s="10" t="s">
        <v>240</v>
      </c>
      <c r="D67" s="141" t="str">
        <f>VLOOKUP($C67,'Datos 2'!$C$5:$I$53,2,FALSE)</f>
        <v>Realizar el seguimiento local a la implementación del programa, fomentando la transparencia, la participación, la validación y la corresponsabilidad.</v>
      </c>
      <c r="E67" s="142"/>
      <c r="F67" s="143"/>
      <c r="G67" s="47">
        <v>27</v>
      </c>
      <c r="H67" s="5" t="s">
        <v>359</v>
      </c>
      <c r="I67" s="4" t="s">
        <v>366</v>
      </c>
      <c r="J67" s="45" t="s">
        <v>360</v>
      </c>
    </row>
    <row r="68" spans="1:10" s="11" customFormat="1" ht="120" customHeight="1" x14ac:dyDescent="0.2">
      <c r="A68" s="4" t="s">
        <v>7</v>
      </c>
      <c r="B68" s="10" t="s">
        <v>278</v>
      </c>
      <c r="C68" s="10" t="s">
        <v>163</v>
      </c>
      <c r="D68" s="141" t="str">
        <f>VLOOKUP($C68,'Datos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8" s="142"/>
      <c r="F68" s="143"/>
      <c r="G68" s="47">
        <v>1</v>
      </c>
      <c r="H68" s="85">
        <v>44861</v>
      </c>
      <c r="I68" s="44" t="s">
        <v>288</v>
      </c>
      <c r="J68" s="52" t="s">
        <v>376</v>
      </c>
    </row>
    <row r="69" spans="1:10" s="11" customFormat="1" ht="120" customHeight="1" x14ac:dyDescent="0.2">
      <c r="A69" s="4" t="s">
        <v>7</v>
      </c>
      <c r="B69" s="10" t="s">
        <v>278</v>
      </c>
      <c r="C69" s="10" t="s">
        <v>163</v>
      </c>
      <c r="D69" s="141" t="str">
        <f>VLOOKUP($C69,'Datos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9" s="142"/>
      <c r="F69" s="143"/>
      <c r="G69" s="47">
        <v>1</v>
      </c>
      <c r="H69" s="85">
        <v>44859</v>
      </c>
      <c r="I69" s="44" t="s">
        <v>338</v>
      </c>
      <c r="J69" s="52" t="s">
        <v>439</v>
      </c>
    </row>
    <row r="70" spans="1:10" s="11" customFormat="1" ht="120" customHeight="1" x14ac:dyDescent="0.2">
      <c r="A70" s="4" t="s">
        <v>7</v>
      </c>
      <c r="B70" s="10" t="s">
        <v>278</v>
      </c>
      <c r="C70" s="10" t="s">
        <v>163</v>
      </c>
      <c r="D70" s="141" t="str">
        <f>VLOOKUP($C70,'Datos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0" s="142"/>
      <c r="F70" s="143"/>
      <c r="G70" s="47">
        <v>1</v>
      </c>
      <c r="H70" s="85">
        <v>44862</v>
      </c>
      <c r="I70" s="52" t="s">
        <v>338</v>
      </c>
      <c r="J70" s="52" t="s">
        <v>377</v>
      </c>
    </row>
    <row r="71" spans="1:10" s="11" customFormat="1" ht="120" customHeight="1" x14ac:dyDescent="0.2">
      <c r="A71" s="4" t="s">
        <v>7</v>
      </c>
      <c r="B71" s="10" t="s">
        <v>278</v>
      </c>
      <c r="C71" s="10" t="s">
        <v>163</v>
      </c>
      <c r="D71" s="141" t="str">
        <f>VLOOKUP($C71,'Datos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1" s="142"/>
      <c r="F71" s="143"/>
      <c r="G71" s="47">
        <v>1</v>
      </c>
      <c r="H71" s="85">
        <v>44862</v>
      </c>
      <c r="I71" s="44" t="s">
        <v>369</v>
      </c>
      <c r="J71" s="52" t="s">
        <v>378</v>
      </c>
    </row>
    <row r="72" spans="1:10" s="11" customFormat="1" ht="120" customHeight="1" x14ac:dyDescent="0.2">
      <c r="A72" s="4" t="s">
        <v>7</v>
      </c>
      <c r="B72" s="10" t="s">
        <v>278</v>
      </c>
      <c r="C72" s="10" t="s">
        <v>163</v>
      </c>
      <c r="D72" s="141" t="str">
        <f>VLOOKUP($C72,'Datos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2" s="142"/>
      <c r="F72" s="143"/>
      <c r="G72" s="47">
        <v>1</v>
      </c>
      <c r="H72" s="85">
        <v>44859</v>
      </c>
      <c r="I72" s="44" t="s">
        <v>338</v>
      </c>
      <c r="J72" s="52" t="s">
        <v>379</v>
      </c>
    </row>
    <row r="73" spans="1:10" s="11" customFormat="1" ht="120" customHeight="1" x14ac:dyDescent="0.2">
      <c r="A73" s="4" t="s">
        <v>7</v>
      </c>
      <c r="B73" s="10" t="s">
        <v>278</v>
      </c>
      <c r="C73" s="10" t="s">
        <v>163</v>
      </c>
      <c r="D73" s="141" t="str">
        <f>VLOOKUP($C73,'Datos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3" s="142"/>
      <c r="F73" s="143"/>
      <c r="G73" s="47">
        <v>1</v>
      </c>
      <c r="H73" s="85">
        <v>44861</v>
      </c>
      <c r="I73" s="44" t="s">
        <v>338</v>
      </c>
      <c r="J73" s="52" t="s">
        <v>380</v>
      </c>
    </row>
    <row r="74" spans="1:10" s="11" customFormat="1" ht="120" customHeight="1" x14ac:dyDescent="0.2">
      <c r="A74" s="4" t="s">
        <v>7</v>
      </c>
      <c r="B74" s="10" t="s">
        <v>278</v>
      </c>
      <c r="C74" s="10" t="s">
        <v>163</v>
      </c>
      <c r="D74" s="141" t="str">
        <f>VLOOKUP($C74,'Datos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4" s="142"/>
      <c r="F74" s="143"/>
      <c r="G74" s="47">
        <v>1</v>
      </c>
      <c r="H74" s="85">
        <v>44860</v>
      </c>
      <c r="I74" s="44" t="s">
        <v>338</v>
      </c>
      <c r="J74" s="52" t="s">
        <v>381</v>
      </c>
    </row>
    <row r="75" spans="1:10" s="11" customFormat="1" ht="120" customHeight="1" x14ac:dyDescent="0.2">
      <c r="A75" s="4" t="s">
        <v>7</v>
      </c>
      <c r="B75" s="10" t="s">
        <v>278</v>
      </c>
      <c r="C75" s="10" t="s">
        <v>163</v>
      </c>
      <c r="D75" s="141" t="str">
        <f>VLOOKUP($C75,'Datos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5" s="142"/>
      <c r="F75" s="143"/>
      <c r="G75" s="47">
        <v>1</v>
      </c>
      <c r="H75" s="85">
        <v>44853</v>
      </c>
      <c r="I75" s="44" t="s">
        <v>338</v>
      </c>
      <c r="J75" s="52" t="s">
        <v>382</v>
      </c>
    </row>
    <row r="76" spans="1:10" s="11" customFormat="1" ht="120" customHeight="1" x14ac:dyDescent="0.2">
      <c r="A76" s="4" t="s">
        <v>7</v>
      </c>
      <c r="B76" s="10" t="s">
        <v>278</v>
      </c>
      <c r="C76" s="10" t="s">
        <v>163</v>
      </c>
      <c r="D76" s="141" t="str">
        <f>VLOOKUP($C76,'Datos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6" s="142"/>
      <c r="F76" s="143"/>
      <c r="G76" s="47">
        <v>1</v>
      </c>
      <c r="H76" s="85">
        <v>44862</v>
      </c>
      <c r="I76" s="44" t="s">
        <v>297</v>
      </c>
      <c r="J76" s="52" t="s">
        <v>383</v>
      </c>
    </row>
    <row r="77" spans="1:10" s="11" customFormat="1" ht="120" customHeight="1" x14ac:dyDescent="0.2">
      <c r="A77" s="4" t="s">
        <v>7</v>
      </c>
      <c r="B77" s="10" t="s">
        <v>278</v>
      </c>
      <c r="C77" s="10" t="s">
        <v>163</v>
      </c>
      <c r="D77" s="141" t="str">
        <f>VLOOKUP($C77,'Datos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7" s="142"/>
      <c r="F77" s="143"/>
      <c r="G77" s="47">
        <v>1</v>
      </c>
      <c r="H77" s="85">
        <v>44854</v>
      </c>
      <c r="I77" s="44" t="s">
        <v>285</v>
      </c>
      <c r="J77" s="52" t="s">
        <v>440</v>
      </c>
    </row>
    <row r="78" spans="1:10" s="11" customFormat="1" ht="120" customHeight="1" x14ac:dyDescent="0.2">
      <c r="A78" s="4" t="s">
        <v>7</v>
      </c>
      <c r="B78" s="10" t="s">
        <v>278</v>
      </c>
      <c r="C78" s="10" t="s">
        <v>163</v>
      </c>
      <c r="D78" s="141" t="str">
        <f>VLOOKUP($C78,'Datos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8" s="142"/>
      <c r="F78" s="143"/>
      <c r="G78" s="47">
        <v>1</v>
      </c>
      <c r="H78" s="85">
        <v>44854</v>
      </c>
      <c r="I78" s="44" t="s">
        <v>340</v>
      </c>
      <c r="J78" s="52" t="s">
        <v>384</v>
      </c>
    </row>
    <row r="79" spans="1:10" s="11" customFormat="1" ht="120" customHeight="1" x14ac:dyDescent="0.2">
      <c r="A79" s="4" t="s">
        <v>7</v>
      </c>
      <c r="B79" s="10" t="s">
        <v>278</v>
      </c>
      <c r="C79" s="10" t="s">
        <v>163</v>
      </c>
      <c r="D79" s="141" t="str">
        <f>VLOOKUP($C79,'Datos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9" s="142"/>
      <c r="F79" s="143"/>
      <c r="G79" s="47">
        <v>1</v>
      </c>
      <c r="H79" s="85">
        <v>44854</v>
      </c>
      <c r="I79" s="44" t="s">
        <v>340</v>
      </c>
      <c r="J79" s="52" t="s">
        <v>385</v>
      </c>
    </row>
    <row r="80" spans="1:10" s="11" customFormat="1" ht="120" customHeight="1" x14ac:dyDescent="0.2">
      <c r="A80" s="4" t="s">
        <v>7</v>
      </c>
      <c r="B80" s="10" t="s">
        <v>278</v>
      </c>
      <c r="C80" s="10" t="s">
        <v>163</v>
      </c>
      <c r="D80" s="141" t="str">
        <f>VLOOKUP($C80,'Datos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0" s="142"/>
      <c r="F80" s="143"/>
      <c r="G80" s="47">
        <v>1</v>
      </c>
      <c r="H80" s="85">
        <v>44853</v>
      </c>
      <c r="I80" s="44" t="s">
        <v>370</v>
      </c>
      <c r="J80" s="52" t="s">
        <v>386</v>
      </c>
    </row>
    <row r="81" spans="1:10" s="11" customFormat="1" ht="120" customHeight="1" x14ac:dyDescent="0.2">
      <c r="A81" s="4" t="s">
        <v>7</v>
      </c>
      <c r="B81" s="10" t="s">
        <v>278</v>
      </c>
      <c r="C81" s="10" t="s">
        <v>163</v>
      </c>
      <c r="D81" s="141" t="str">
        <f>VLOOKUP($C81,'Datos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1" s="142"/>
      <c r="F81" s="143"/>
      <c r="G81" s="47">
        <v>1</v>
      </c>
      <c r="H81" s="85">
        <v>44860</v>
      </c>
      <c r="I81" s="44" t="s">
        <v>370</v>
      </c>
      <c r="J81" s="52" t="s">
        <v>387</v>
      </c>
    </row>
    <row r="82" spans="1:10" s="11" customFormat="1" ht="120" customHeight="1" x14ac:dyDescent="0.2">
      <c r="A82" s="4" t="s">
        <v>7</v>
      </c>
      <c r="B82" s="10" t="s">
        <v>278</v>
      </c>
      <c r="C82" s="10" t="s">
        <v>163</v>
      </c>
      <c r="D82" s="141" t="str">
        <f>VLOOKUP($C82,'Datos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2" s="142"/>
      <c r="F82" s="143"/>
      <c r="G82" s="47">
        <v>1</v>
      </c>
      <c r="H82" s="85">
        <v>44859</v>
      </c>
      <c r="I82" s="44" t="s">
        <v>340</v>
      </c>
      <c r="J82" s="52" t="s">
        <v>388</v>
      </c>
    </row>
    <row r="83" spans="1:10" s="11" customFormat="1" ht="120" customHeight="1" x14ac:dyDescent="0.2">
      <c r="A83" s="4" t="s">
        <v>7</v>
      </c>
      <c r="B83" s="10" t="s">
        <v>278</v>
      </c>
      <c r="C83" s="10" t="s">
        <v>163</v>
      </c>
      <c r="D83" s="141" t="str">
        <f>VLOOKUP($C83,'Datos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3" s="142"/>
      <c r="F83" s="143"/>
      <c r="G83" s="47">
        <v>1</v>
      </c>
      <c r="H83" s="85">
        <v>44852</v>
      </c>
      <c r="I83" s="44" t="s">
        <v>299</v>
      </c>
      <c r="J83" s="52" t="s">
        <v>441</v>
      </c>
    </row>
    <row r="84" spans="1:10" s="11" customFormat="1" ht="120" customHeight="1" x14ac:dyDescent="0.2">
      <c r="A84" s="4" t="s">
        <v>7</v>
      </c>
      <c r="B84" s="10" t="s">
        <v>278</v>
      </c>
      <c r="C84" s="10" t="s">
        <v>163</v>
      </c>
      <c r="D84" s="141" t="str">
        <f>VLOOKUP($C84,'Datos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4" s="142"/>
      <c r="F84" s="143"/>
      <c r="G84" s="47">
        <v>1</v>
      </c>
      <c r="H84" s="85">
        <v>44860</v>
      </c>
      <c r="I84" s="44" t="s">
        <v>299</v>
      </c>
      <c r="J84" s="52" t="s">
        <v>442</v>
      </c>
    </row>
    <row r="85" spans="1:10" s="11" customFormat="1" ht="120" customHeight="1" x14ac:dyDescent="0.2">
      <c r="A85" s="4" t="s">
        <v>7</v>
      </c>
      <c r="B85" s="10" t="s">
        <v>278</v>
      </c>
      <c r="C85" s="10" t="s">
        <v>163</v>
      </c>
      <c r="D85" s="141" t="str">
        <f>VLOOKUP($C85,'Datos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5" s="142"/>
      <c r="F85" s="143"/>
      <c r="G85" s="47">
        <v>1</v>
      </c>
      <c r="H85" s="85">
        <v>44860</v>
      </c>
      <c r="I85" s="44" t="s">
        <v>299</v>
      </c>
      <c r="J85" s="52" t="s">
        <v>443</v>
      </c>
    </row>
    <row r="86" spans="1:10" s="11" customFormat="1" ht="120" customHeight="1" x14ac:dyDescent="0.2">
      <c r="A86" s="4" t="s">
        <v>7</v>
      </c>
      <c r="B86" s="10" t="s">
        <v>278</v>
      </c>
      <c r="C86" s="10" t="s">
        <v>163</v>
      </c>
      <c r="D86" s="141" t="str">
        <f>VLOOKUP($C86,'Datos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6" s="142"/>
      <c r="F86" s="143"/>
      <c r="G86" s="47">
        <v>1</v>
      </c>
      <c r="H86" s="85">
        <v>44854</v>
      </c>
      <c r="I86" s="44" t="s">
        <v>311</v>
      </c>
      <c r="J86" s="52" t="s">
        <v>389</v>
      </c>
    </row>
    <row r="87" spans="1:10" s="11" customFormat="1" ht="120" customHeight="1" x14ac:dyDescent="0.2">
      <c r="A87" s="4" t="s">
        <v>7</v>
      </c>
      <c r="B87" s="10" t="s">
        <v>278</v>
      </c>
      <c r="C87" s="10" t="s">
        <v>163</v>
      </c>
      <c r="D87" s="141" t="str">
        <f>VLOOKUP($C87,'Datos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7" s="142"/>
      <c r="F87" s="143"/>
      <c r="G87" s="47">
        <v>1</v>
      </c>
      <c r="H87" s="85">
        <v>44859</v>
      </c>
      <c r="I87" s="44" t="s">
        <v>288</v>
      </c>
      <c r="J87" s="52" t="s">
        <v>444</v>
      </c>
    </row>
    <row r="88" spans="1:10" s="11" customFormat="1" ht="120" customHeight="1" x14ac:dyDescent="0.2">
      <c r="A88" s="4" t="s">
        <v>7</v>
      </c>
      <c r="B88" s="10" t="s">
        <v>278</v>
      </c>
      <c r="C88" s="10" t="s">
        <v>163</v>
      </c>
      <c r="D88" s="141" t="str">
        <f>VLOOKUP($C88,'Datos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8" s="142"/>
      <c r="F88" s="143"/>
      <c r="G88" s="47">
        <v>1</v>
      </c>
      <c r="H88" s="85">
        <v>44854</v>
      </c>
      <c r="I88" s="44" t="s">
        <v>304</v>
      </c>
      <c r="J88" s="52" t="s">
        <v>445</v>
      </c>
    </row>
    <row r="89" spans="1:10" s="11" customFormat="1" ht="120" customHeight="1" x14ac:dyDescent="0.2">
      <c r="A89" s="4" t="s">
        <v>7</v>
      </c>
      <c r="B89" s="10" t="s">
        <v>278</v>
      </c>
      <c r="C89" s="10" t="s">
        <v>163</v>
      </c>
      <c r="D89" s="141" t="str">
        <f>VLOOKUP($C89,'Datos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9" s="142"/>
      <c r="F89" s="143"/>
      <c r="G89" s="47">
        <v>1</v>
      </c>
      <c r="H89" s="85">
        <v>44860</v>
      </c>
      <c r="I89" s="44" t="s">
        <v>289</v>
      </c>
      <c r="J89" s="52" t="s">
        <v>390</v>
      </c>
    </row>
    <row r="90" spans="1:10" s="11" customFormat="1" ht="120" customHeight="1" x14ac:dyDescent="0.2">
      <c r="A90" s="4" t="s">
        <v>7</v>
      </c>
      <c r="B90" s="10" t="s">
        <v>278</v>
      </c>
      <c r="C90" s="10" t="s">
        <v>163</v>
      </c>
      <c r="D90" s="141" t="str">
        <f>VLOOKUP($C90,'Datos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0" s="142"/>
      <c r="F90" s="143"/>
      <c r="G90" s="47">
        <v>1</v>
      </c>
      <c r="H90" s="85">
        <v>44852</v>
      </c>
      <c r="I90" s="44" t="s">
        <v>371</v>
      </c>
      <c r="J90" s="52" t="s">
        <v>446</v>
      </c>
    </row>
    <row r="91" spans="1:10" s="11" customFormat="1" ht="120" customHeight="1" x14ac:dyDescent="0.2">
      <c r="A91" s="4" t="s">
        <v>7</v>
      </c>
      <c r="B91" s="10" t="s">
        <v>278</v>
      </c>
      <c r="C91" s="10" t="s">
        <v>163</v>
      </c>
      <c r="D91" s="141" t="str">
        <f>VLOOKUP($C91,'Datos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1" s="142"/>
      <c r="F91" s="143"/>
      <c r="G91" s="47">
        <v>1</v>
      </c>
      <c r="H91" s="85">
        <v>44865</v>
      </c>
      <c r="I91" s="44" t="s">
        <v>299</v>
      </c>
      <c r="J91" s="52" t="s">
        <v>447</v>
      </c>
    </row>
    <row r="92" spans="1:10" s="11" customFormat="1" ht="120" customHeight="1" x14ac:dyDescent="0.2">
      <c r="A92" s="4" t="s">
        <v>7</v>
      </c>
      <c r="B92" s="10" t="s">
        <v>278</v>
      </c>
      <c r="C92" s="10" t="s">
        <v>163</v>
      </c>
      <c r="D92" s="141" t="str">
        <f>VLOOKUP($C92,'Datos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2" s="142"/>
      <c r="F92" s="143"/>
      <c r="G92" s="47">
        <v>1</v>
      </c>
      <c r="H92" s="85">
        <v>44860</v>
      </c>
      <c r="I92" s="44" t="s">
        <v>340</v>
      </c>
      <c r="J92" s="52" t="s">
        <v>391</v>
      </c>
    </row>
    <row r="93" spans="1:10" s="11" customFormat="1" ht="120" customHeight="1" x14ac:dyDescent="0.2">
      <c r="A93" s="4" t="s">
        <v>7</v>
      </c>
      <c r="B93" s="10" t="s">
        <v>278</v>
      </c>
      <c r="C93" s="10" t="s">
        <v>163</v>
      </c>
      <c r="D93" s="141" t="str">
        <f>VLOOKUP($C93,'Datos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3" s="142"/>
      <c r="F93" s="143"/>
      <c r="G93" s="47">
        <v>1</v>
      </c>
      <c r="H93" s="85">
        <v>44862</v>
      </c>
      <c r="I93" s="44" t="s">
        <v>372</v>
      </c>
      <c r="J93" s="52" t="s">
        <v>392</v>
      </c>
    </row>
    <row r="94" spans="1:10" s="11" customFormat="1" ht="120" customHeight="1" x14ac:dyDescent="0.2">
      <c r="A94" s="4" t="s">
        <v>7</v>
      </c>
      <c r="B94" s="10" t="s">
        <v>278</v>
      </c>
      <c r="C94" s="10" t="s">
        <v>163</v>
      </c>
      <c r="D94" s="141" t="str">
        <f>VLOOKUP($C94,'Datos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4" s="142"/>
      <c r="F94" s="143"/>
      <c r="G94" s="47">
        <v>1</v>
      </c>
      <c r="H94" s="85">
        <v>44859</v>
      </c>
      <c r="I94" s="44" t="s">
        <v>280</v>
      </c>
      <c r="J94" s="52" t="s">
        <v>448</v>
      </c>
    </row>
    <row r="95" spans="1:10" s="11" customFormat="1" ht="120" customHeight="1" x14ac:dyDescent="0.2">
      <c r="A95" s="4" t="s">
        <v>7</v>
      </c>
      <c r="B95" s="10" t="s">
        <v>278</v>
      </c>
      <c r="C95" s="10" t="s">
        <v>163</v>
      </c>
      <c r="D95" s="141" t="str">
        <f>VLOOKUP($C95,'Datos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5" s="142"/>
      <c r="F95" s="143"/>
      <c r="G95" s="47">
        <v>1</v>
      </c>
      <c r="H95" s="85">
        <v>44861</v>
      </c>
      <c r="I95" s="44" t="s">
        <v>288</v>
      </c>
      <c r="J95" s="52" t="s">
        <v>449</v>
      </c>
    </row>
    <row r="96" spans="1:10" s="11" customFormat="1" ht="120" customHeight="1" x14ac:dyDescent="0.2">
      <c r="A96" s="4" t="s">
        <v>7</v>
      </c>
      <c r="B96" s="10" t="s">
        <v>278</v>
      </c>
      <c r="C96" s="10" t="s">
        <v>163</v>
      </c>
      <c r="D96" s="141" t="str">
        <f>VLOOKUP($C96,'Datos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6" s="142"/>
      <c r="F96" s="143"/>
      <c r="G96" s="47">
        <v>1</v>
      </c>
      <c r="H96" s="85">
        <v>44855</v>
      </c>
      <c r="I96" s="52" t="s">
        <v>288</v>
      </c>
      <c r="J96" s="52" t="s">
        <v>450</v>
      </c>
    </row>
    <row r="97" spans="1:10" s="11" customFormat="1" ht="120" customHeight="1" x14ac:dyDescent="0.2">
      <c r="A97" s="4" t="s">
        <v>7</v>
      </c>
      <c r="B97" s="10" t="s">
        <v>278</v>
      </c>
      <c r="C97" s="10" t="s">
        <v>163</v>
      </c>
      <c r="D97" s="141" t="str">
        <f>VLOOKUP($C97,'Datos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7" s="142"/>
      <c r="F97" s="143"/>
      <c r="G97" s="47">
        <v>1</v>
      </c>
      <c r="H97" s="85">
        <v>44855</v>
      </c>
      <c r="I97" s="44" t="s">
        <v>286</v>
      </c>
      <c r="J97" s="52" t="s">
        <v>451</v>
      </c>
    </row>
    <row r="98" spans="1:10" s="11" customFormat="1" ht="120" customHeight="1" x14ac:dyDescent="0.2">
      <c r="A98" s="4" t="s">
        <v>7</v>
      </c>
      <c r="B98" s="10" t="s">
        <v>278</v>
      </c>
      <c r="C98" s="10" t="s">
        <v>163</v>
      </c>
      <c r="D98" s="141" t="str">
        <f>VLOOKUP($C98,'Datos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8" s="142"/>
      <c r="F98" s="143"/>
      <c r="G98" s="47">
        <v>1</v>
      </c>
      <c r="H98" s="85">
        <v>44865</v>
      </c>
      <c r="I98" s="44" t="s">
        <v>299</v>
      </c>
      <c r="J98" s="52" t="s">
        <v>452</v>
      </c>
    </row>
    <row r="99" spans="1:10" s="11" customFormat="1" ht="120" customHeight="1" x14ac:dyDescent="0.2">
      <c r="A99" s="4" t="s">
        <v>7</v>
      </c>
      <c r="B99" s="10" t="s">
        <v>278</v>
      </c>
      <c r="C99" s="10" t="s">
        <v>163</v>
      </c>
      <c r="D99" s="141" t="str">
        <f>VLOOKUP($C99,'Datos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9" s="142"/>
      <c r="F99" s="143"/>
      <c r="G99" s="47">
        <v>1</v>
      </c>
      <c r="H99" s="85">
        <v>44859</v>
      </c>
      <c r="I99" s="44" t="s">
        <v>340</v>
      </c>
      <c r="J99" s="52" t="s">
        <v>393</v>
      </c>
    </row>
    <row r="100" spans="1:10" s="11" customFormat="1" ht="120" customHeight="1" x14ac:dyDescent="0.2">
      <c r="A100" s="4" t="s">
        <v>7</v>
      </c>
      <c r="B100" s="10" t="s">
        <v>278</v>
      </c>
      <c r="C100" s="10" t="s">
        <v>163</v>
      </c>
      <c r="D100" s="141" t="str">
        <f>VLOOKUP($C100,'Datos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0" s="142"/>
      <c r="F100" s="143"/>
      <c r="G100" s="47">
        <v>1</v>
      </c>
      <c r="H100" s="85">
        <v>44853</v>
      </c>
      <c r="I100" s="44" t="s">
        <v>299</v>
      </c>
      <c r="J100" s="52" t="s">
        <v>453</v>
      </c>
    </row>
    <row r="101" spans="1:10" s="11" customFormat="1" ht="120" customHeight="1" x14ac:dyDescent="0.2">
      <c r="A101" s="4" t="s">
        <v>7</v>
      </c>
      <c r="B101" s="10" t="s">
        <v>278</v>
      </c>
      <c r="C101" s="10" t="s">
        <v>163</v>
      </c>
      <c r="D101" s="141" t="str">
        <f>VLOOKUP($C101,'Datos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1" s="142"/>
      <c r="F101" s="143"/>
      <c r="G101" s="47">
        <v>1</v>
      </c>
      <c r="H101" s="85">
        <v>44852</v>
      </c>
      <c r="I101" s="44" t="s">
        <v>280</v>
      </c>
      <c r="J101" s="52" t="s">
        <v>394</v>
      </c>
    </row>
    <row r="102" spans="1:10" s="11" customFormat="1" ht="120" customHeight="1" x14ac:dyDescent="0.2">
      <c r="A102" s="4" t="s">
        <v>7</v>
      </c>
      <c r="B102" s="10" t="s">
        <v>278</v>
      </c>
      <c r="C102" s="10" t="s">
        <v>163</v>
      </c>
      <c r="D102" s="141" t="str">
        <f>VLOOKUP($C102,'Datos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2" s="142"/>
      <c r="F102" s="143"/>
      <c r="G102" s="47">
        <v>1</v>
      </c>
      <c r="H102" s="85">
        <v>44860</v>
      </c>
      <c r="I102" s="52" t="s">
        <v>311</v>
      </c>
      <c r="J102" s="52" t="s">
        <v>454</v>
      </c>
    </row>
    <row r="103" spans="1:10" s="11" customFormat="1" ht="120" customHeight="1" x14ac:dyDescent="0.2">
      <c r="A103" s="4" t="s">
        <v>7</v>
      </c>
      <c r="B103" s="10" t="s">
        <v>278</v>
      </c>
      <c r="C103" s="10" t="s">
        <v>163</v>
      </c>
      <c r="D103" s="141" t="str">
        <f>VLOOKUP($C103,'Datos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3" s="142"/>
      <c r="F103" s="143"/>
      <c r="G103" s="47">
        <v>1</v>
      </c>
      <c r="H103" s="85">
        <v>44859</v>
      </c>
      <c r="I103" s="44" t="s">
        <v>283</v>
      </c>
      <c r="J103" s="52" t="s">
        <v>395</v>
      </c>
    </row>
    <row r="104" spans="1:10" s="11" customFormat="1" ht="120" customHeight="1" x14ac:dyDescent="0.2">
      <c r="A104" s="4" t="s">
        <v>7</v>
      </c>
      <c r="B104" s="10" t="s">
        <v>278</v>
      </c>
      <c r="C104" s="10" t="s">
        <v>163</v>
      </c>
      <c r="D104" s="141" t="str">
        <f>VLOOKUP($C104,'Datos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4" s="142"/>
      <c r="F104" s="143"/>
      <c r="G104" s="47">
        <v>1</v>
      </c>
      <c r="H104" s="85">
        <v>44854</v>
      </c>
      <c r="I104" s="44" t="s">
        <v>288</v>
      </c>
      <c r="J104" s="52" t="s">
        <v>455</v>
      </c>
    </row>
    <row r="105" spans="1:10" s="11" customFormat="1" ht="120" customHeight="1" x14ac:dyDescent="0.2">
      <c r="A105" s="4" t="s">
        <v>7</v>
      </c>
      <c r="B105" s="10" t="s">
        <v>278</v>
      </c>
      <c r="C105" s="10" t="s">
        <v>163</v>
      </c>
      <c r="D105" s="141" t="str">
        <f>VLOOKUP($C105,'Datos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5" s="142"/>
      <c r="F105" s="143"/>
      <c r="G105" s="47">
        <v>1</v>
      </c>
      <c r="H105" s="85">
        <v>44862</v>
      </c>
      <c r="I105" s="44" t="s">
        <v>370</v>
      </c>
      <c r="J105" s="52" t="s">
        <v>396</v>
      </c>
    </row>
    <row r="106" spans="1:10" s="11" customFormat="1" ht="120" customHeight="1" x14ac:dyDescent="0.2">
      <c r="A106" s="4" t="s">
        <v>7</v>
      </c>
      <c r="B106" s="10" t="s">
        <v>278</v>
      </c>
      <c r="C106" s="10" t="s">
        <v>163</v>
      </c>
      <c r="D106" s="141" t="str">
        <f>VLOOKUP($C106,'Datos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6" s="142"/>
      <c r="F106" s="143"/>
      <c r="G106" s="47">
        <v>1</v>
      </c>
      <c r="H106" s="85">
        <v>44855</v>
      </c>
      <c r="I106" s="44" t="s">
        <v>346</v>
      </c>
      <c r="J106" s="52" t="s">
        <v>456</v>
      </c>
    </row>
    <row r="107" spans="1:10" s="11" customFormat="1" ht="120" customHeight="1" x14ac:dyDescent="0.2">
      <c r="A107" s="4" t="s">
        <v>7</v>
      </c>
      <c r="B107" s="10" t="s">
        <v>278</v>
      </c>
      <c r="C107" s="10" t="s">
        <v>163</v>
      </c>
      <c r="D107" s="141" t="str">
        <f>VLOOKUP($C107,'Datos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7" s="142"/>
      <c r="F107" s="143"/>
      <c r="G107" s="47">
        <v>1</v>
      </c>
      <c r="H107" s="85">
        <v>44861</v>
      </c>
      <c r="I107" s="44" t="s">
        <v>311</v>
      </c>
      <c r="J107" s="52" t="s">
        <v>458</v>
      </c>
    </row>
    <row r="108" spans="1:10" s="11" customFormat="1" ht="120" customHeight="1" x14ac:dyDescent="0.2">
      <c r="A108" s="4" t="s">
        <v>7</v>
      </c>
      <c r="B108" s="10" t="s">
        <v>278</v>
      </c>
      <c r="C108" s="10" t="s">
        <v>163</v>
      </c>
      <c r="D108" s="141" t="str">
        <f>VLOOKUP($C108,'Datos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8" s="142"/>
      <c r="F108" s="143"/>
      <c r="G108" s="47">
        <v>1</v>
      </c>
      <c r="H108" s="85">
        <v>44855</v>
      </c>
      <c r="I108" s="44" t="s">
        <v>311</v>
      </c>
      <c r="J108" s="52" t="s">
        <v>397</v>
      </c>
    </row>
    <row r="109" spans="1:10" s="11" customFormat="1" ht="120" customHeight="1" x14ac:dyDescent="0.2">
      <c r="A109" s="4" t="s">
        <v>7</v>
      </c>
      <c r="B109" s="10" t="s">
        <v>278</v>
      </c>
      <c r="C109" s="10" t="s">
        <v>163</v>
      </c>
      <c r="D109" s="141" t="str">
        <f>VLOOKUP($C109,'Datos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9" s="142"/>
      <c r="F109" s="143"/>
      <c r="G109" s="47">
        <v>1</v>
      </c>
      <c r="H109" s="85">
        <v>44853</v>
      </c>
      <c r="I109" s="44" t="s">
        <v>280</v>
      </c>
      <c r="J109" s="52" t="s">
        <v>398</v>
      </c>
    </row>
    <row r="110" spans="1:10" s="11" customFormat="1" ht="120" customHeight="1" x14ac:dyDescent="0.2">
      <c r="A110" s="4" t="s">
        <v>7</v>
      </c>
      <c r="B110" s="10" t="s">
        <v>278</v>
      </c>
      <c r="C110" s="10" t="s">
        <v>163</v>
      </c>
      <c r="D110" s="141" t="str">
        <f>VLOOKUP($C110,'Datos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0" s="142"/>
      <c r="F110" s="143"/>
      <c r="G110" s="47">
        <v>1</v>
      </c>
      <c r="H110" s="85">
        <v>44853</v>
      </c>
      <c r="I110" s="44" t="s">
        <v>287</v>
      </c>
      <c r="J110" s="52" t="s">
        <v>399</v>
      </c>
    </row>
    <row r="111" spans="1:10" s="11" customFormat="1" ht="120" customHeight="1" x14ac:dyDescent="0.2">
      <c r="A111" s="4" t="s">
        <v>7</v>
      </c>
      <c r="B111" s="10" t="s">
        <v>278</v>
      </c>
      <c r="C111" s="10" t="s">
        <v>163</v>
      </c>
      <c r="D111" s="141" t="str">
        <f>VLOOKUP($C111,'Datos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1" s="142"/>
      <c r="F111" s="143"/>
      <c r="G111" s="47">
        <v>1</v>
      </c>
      <c r="H111" s="85">
        <v>44853</v>
      </c>
      <c r="I111" s="44" t="s">
        <v>284</v>
      </c>
      <c r="J111" s="52" t="s">
        <v>400</v>
      </c>
    </row>
    <row r="112" spans="1:10" s="11" customFormat="1" ht="120" customHeight="1" x14ac:dyDescent="0.2">
      <c r="A112" s="4" t="s">
        <v>7</v>
      </c>
      <c r="B112" s="10" t="s">
        <v>278</v>
      </c>
      <c r="C112" s="10" t="s">
        <v>163</v>
      </c>
      <c r="D112" s="141" t="str">
        <f>VLOOKUP($C112,'Datos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2" s="142"/>
      <c r="F112" s="143"/>
      <c r="G112" s="47">
        <v>1</v>
      </c>
      <c r="H112" s="85">
        <v>44861</v>
      </c>
      <c r="I112" s="44" t="s">
        <v>373</v>
      </c>
      <c r="J112" s="52" t="s">
        <v>401</v>
      </c>
    </row>
    <row r="113" spans="1:10" s="11" customFormat="1" ht="120" customHeight="1" x14ac:dyDescent="0.2">
      <c r="A113" s="4" t="s">
        <v>7</v>
      </c>
      <c r="B113" s="10" t="s">
        <v>278</v>
      </c>
      <c r="C113" s="10" t="s">
        <v>163</v>
      </c>
      <c r="D113" s="141" t="str">
        <f>VLOOKUP($C113,'Datos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3" s="142"/>
      <c r="F113" s="143"/>
      <c r="G113" s="47">
        <v>1</v>
      </c>
      <c r="H113" s="85">
        <v>44849</v>
      </c>
      <c r="I113" s="44" t="s">
        <v>280</v>
      </c>
      <c r="J113" s="52" t="s">
        <v>402</v>
      </c>
    </row>
    <row r="114" spans="1:10" s="11" customFormat="1" ht="120" customHeight="1" x14ac:dyDescent="0.2">
      <c r="A114" s="4" t="s">
        <v>7</v>
      </c>
      <c r="B114" s="10" t="s">
        <v>278</v>
      </c>
      <c r="C114" s="10" t="s">
        <v>163</v>
      </c>
      <c r="D114" s="141" t="str">
        <f>VLOOKUP($C114,'Datos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4" s="142"/>
      <c r="F114" s="143"/>
      <c r="G114" s="47">
        <v>1</v>
      </c>
      <c r="H114" s="85">
        <v>44860</v>
      </c>
      <c r="I114" s="44" t="s">
        <v>338</v>
      </c>
      <c r="J114" s="52" t="s">
        <v>403</v>
      </c>
    </row>
    <row r="115" spans="1:10" s="11" customFormat="1" ht="120" customHeight="1" x14ac:dyDescent="0.2">
      <c r="A115" s="4" t="s">
        <v>7</v>
      </c>
      <c r="B115" s="10" t="s">
        <v>278</v>
      </c>
      <c r="C115" s="10" t="s">
        <v>163</v>
      </c>
      <c r="D115" s="141" t="str">
        <f>VLOOKUP($C115,'Datos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5" s="142"/>
      <c r="F115" s="143"/>
      <c r="G115" s="47">
        <v>1</v>
      </c>
      <c r="H115" s="85">
        <v>44861</v>
      </c>
      <c r="I115" s="44" t="s">
        <v>374</v>
      </c>
      <c r="J115" s="52" t="s">
        <v>459</v>
      </c>
    </row>
    <row r="116" spans="1:10" s="11" customFormat="1" ht="120" customHeight="1" x14ac:dyDescent="0.2">
      <c r="A116" s="4" t="s">
        <v>7</v>
      </c>
      <c r="B116" s="10" t="s">
        <v>278</v>
      </c>
      <c r="C116" s="10" t="s">
        <v>163</v>
      </c>
      <c r="D116" s="141" t="str">
        <f>VLOOKUP($C116,'Datos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6" s="142"/>
      <c r="F116" s="143"/>
      <c r="G116" s="47">
        <v>1</v>
      </c>
      <c r="H116" s="85">
        <v>44860</v>
      </c>
      <c r="I116" s="44" t="s">
        <v>340</v>
      </c>
      <c r="J116" s="52" t="s">
        <v>404</v>
      </c>
    </row>
    <row r="117" spans="1:10" s="11" customFormat="1" ht="120" customHeight="1" x14ac:dyDescent="0.2">
      <c r="A117" s="4" t="s">
        <v>7</v>
      </c>
      <c r="B117" s="10" t="s">
        <v>278</v>
      </c>
      <c r="C117" s="10" t="s">
        <v>163</v>
      </c>
      <c r="D117" s="141" t="str">
        <f>VLOOKUP($C117,'Datos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7" s="142"/>
      <c r="F117" s="143"/>
      <c r="G117" s="47">
        <v>1</v>
      </c>
      <c r="H117" s="85">
        <v>44855</v>
      </c>
      <c r="I117" s="44" t="s">
        <v>370</v>
      </c>
      <c r="J117" s="52" t="s">
        <v>405</v>
      </c>
    </row>
    <row r="118" spans="1:10" s="11" customFormat="1" ht="120" customHeight="1" x14ac:dyDescent="0.2">
      <c r="A118" s="4" t="s">
        <v>7</v>
      </c>
      <c r="B118" s="10" t="s">
        <v>278</v>
      </c>
      <c r="C118" s="10" t="s">
        <v>163</v>
      </c>
      <c r="D118" s="141" t="str">
        <f>VLOOKUP($C118,'Datos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8" s="142"/>
      <c r="F118" s="143"/>
      <c r="G118" s="47">
        <v>1</v>
      </c>
      <c r="H118" s="85">
        <v>44862</v>
      </c>
      <c r="I118" s="44" t="s">
        <v>280</v>
      </c>
      <c r="J118" s="52" t="s">
        <v>406</v>
      </c>
    </row>
    <row r="119" spans="1:10" s="11" customFormat="1" ht="120" customHeight="1" x14ac:dyDescent="0.2">
      <c r="A119" s="4" t="s">
        <v>7</v>
      </c>
      <c r="B119" s="10" t="s">
        <v>278</v>
      </c>
      <c r="C119" s="10" t="s">
        <v>163</v>
      </c>
      <c r="D119" s="141" t="str">
        <f>VLOOKUP($C119,'Datos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9" s="142"/>
      <c r="F119" s="143"/>
      <c r="G119" s="47">
        <v>1</v>
      </c>
      <c r="H119" s="85">
        <v>44860</v>
      </c>
      <c r="I119" s="44" t="s">
        <v>288</v>
      </c>
      <c r="J119" s="52" t="s">
        <v>407</v>
      </c>
    </row>
    <row r="120" spans="1:10" s="11" customFormat="1" ht="120" customHeight="1" x14ac:dyDescent="0.2">
      <c r="A120" s="4" t="s">
        <v>7</v>
      </c>
      <c r="B120" s="10" t="s">
        <v>278</v>
      </c>
      <c r="C120" s="10" t="s">
        <v>163</v>
      </c>
      <c r="D120" s="141" t="str">
        <f>VLOOKUP($C120,'Datos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0" s="142"/>
      <c r="F120" s="143"/>
      <c r="G120" s="47">
        <v>1</v>
      </c>
      <c r="H120" s="85">
        <v>44858</v>
      </c>
      <c r="I120" s="44" t="s">
        <v>299</v>
      </c>
      <c r="J120" s="52" t="s">
        <v>408</v>
      </c>
    </row>
    <row r="121" spans="1:10" s="11" customFormat="1" ht="120" customHeight="1" x14ac:dyDescent="0.2">
      <c r="A121" s="4" t="s">
        <v>7</v>
      </c>
      <c r="B121" s="10" t="s">
        <v>278</v>
      </c>
      <c r="C121" s="10" t="s">
        <v>163</v>
      </c>
      <c r="D121" s="141" t="str">
        <f>VLOOKUP($C121,'Datos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1" s="142"/>
      <c r="F121" s="143"/>
      <c r="G121" s="47">
        <v>1</v>
      </c>
      <c r="H121" s="85">
        <v>44854</v>
      </c>
      <c r="I121" s="44" t="s">
        <v>311</v>
      </c>
      <c r="J121" s="52" t="s">
        <v>409</v>
      </c>
    </row>
    <row r="122" spans="1:10" s="11" customFormat="1" ht="120" customHeight="1" x14ac:dyDescent="0.2">
      <c r="A122" s="4" t="s">
        <v>7</v>
      </c>
      <c r="B122" s="10" t="s">
        <v>278</v>
      </c>
      <c r="C122" s="10" t="s">
        <v>163</v>
      </c>
      <c r="D122" s="141" t="str">
        <f>VLOOKUP($C122,'Datos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2" s="142"/>
      <c r="F122" s="143"/>
      <c r="G122" s="47">
        <v>1</v>
      </c>
      <c r="H122" s="85">
        <v>44854</v>
      </c>
      <c r="I122" s="44" t="s">
        <v>286</v>
      </c>
      <c r="J122" s="52" t="s">
        <v>410</v>
      </c>
    </row>
    <row r="123" spans="1:10" s="11" customFormat="1" ht="120" customHeight="1" x14ac:dyDescent="0.2">
      <c r="A123" s="4" t="s">
        <v>7</v>
      </c>
      <c r="B123" s="10" t="s">
        <v>278</v>
      </c>
      <c r="C123" s="10" t="s">
        <v>163</v>
      </c>
      <c r="D123" s="141" t="str">
        <f>VLOOKUP($C123,'Datos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3" s="142"/>
      <c r="F123" s="143"/>
      <c r="G123" s="47">
        <v>1</v>
      </c>
      <c r="H123" s="85">
        <v>44853</v>
      </c>
      <c r="I123" s="44" t="s">
        <v>299</v>
      </c>
      <c r="J123" s="52" t="s">
        <v>411</v>
      </c>
    </row>
    <row r="124" spans="1:10" s="11" customFormat="1" ht="120" customHeight="1" x14ac:dyDescent="0.2">
      <c r="A124" s="4" t="s">
        <v>7</v>
      </c>
      <c r="B124" s="10" t="s">
        <v>278</v>
      </c>
      <c r="C124" s="10" t="s">
        <v>163</v>
      </c>
      <c r="D124" s="141" t="str">
        <f>VLOOKUP($C124,'Datos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4" s="142"/>
      <c r="F124" s="143"/>
      <c r="G124" s="47">
        <v>1</v>
      </c>
      <c r="H124" s="85">
        <v>44862</v>
      </c>
      <c r="I124" s="44" t="s">
        <v>283</v>
      </c>
      <c r="J124" s="52" t="s">
        <v>412</v>
      </c>
    </row>
    <row r="125" spans="1:10" s="11" customFormat="1" ht="120" customHeight="1" x14ac:dyDescent="0.2">
      <c r="A125" s="4" t="s">
        <v>7</v>
      </c>
      <c r="B125" s="10" t="s">
        <v>278</v>
      </c>
      <c r="C125" s="10" t="s">
        <v>163</v>
      </c>
      <c r="D125" s="141" t="str">
        <f>VLOOKUP($C125,'Datos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5" s="142"/>
      <c r="F125" s="143"/>
      <c r="G125" s="47">
        <v>1</v>
      </c>
      <c r="H125" s="85">
        <v>44855</v>
      </c>
      <c r="I125" s="44" t="s">
        <v>372</v>
      </c>
      <c r="J125" s="52" t="s">
        <v>413</v>
      </c>
    </row>
    <row r="126" spans="1:10" s="11" customFormat="1" ht="120" customHeight="1" x14ac:dyDescent="0.2">
      <c r="A126" s="4" t="s">
        <v>7</v>
      </c>
      <c r="B126" s="10" t="s">
        <v>278</v>
      </c>
      <c r="C126" s="10" t="s">
        <v>163</v>
      </c>
      <c r="D126" s="141" t="str">
        <f>VLOOKUP($C126,'Datos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6" s="142"/>
      <c r="F126" s="143"/>
      <c r="G126" s="47">
        <v>1</v>
      </c>
      <c r="H126" s="85">
        <v>44860</v>
      </c>
      <c r="I126" s="44" t="s">
        <v>372</v>
      </c>
      <c r="J126" s="52" t="s">
        <v>414</v>
      </c>
    </row>
    <row r="127" spans="1:10" s="11" customFormat="1" ht="120" customHeight="1" x14ac:dyDescent="0.2">
      <c r="A127" s="4" t="s">
        <v>7</v>
      </c>
      <c r="B127" s="10" t="s">
        <v>278</v>
      </c>
      <c r="C127" s="10" t="s">
        <v>163</v>
      </c>
      <c r="D127" s="141" t="str">
        <f>VLOOKUP($C127,'Datos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7" s="142"/>
      <c r="F127" s="143"/>
      <c r="G127" s="47">
        <v>1</v>
      </c>
      <c r="H127" s="85">
        <v>44855</v>
      </c>
      <c r="I127" s="44" t="s">
        <v>289</v>
      </c>
      <c r="J127" s="52" t="s">
        <v>457</v>
      </c>
    </row>
    <row r="128" spans="1:10" s="11" customFormat="1" ht="120" customHeight="1" x14ac:dyDescent="0.2">
      <c r="A128" s="4" t="s">
        <v>7</v>
      </c>
      <c r="B128" s="10" t="s">
        <v>278</v>
      </c>
      <c r="C128" s="10" t="s">
        <v>163</v>
      </c>
      <c r="D128" s="141" t="str">
        <f>VLOOKUP($C128,'Datos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8" s="142"/>
      <c r="F128" s="143"/>
      <c r="G128" s="47">
        <v>1</v>
      </c>
      <c r="H128" s="85">
        <v>44862</v>
      </c>
      <c r="I128" s="52" t="s">
        <v>287</v>
      </c>
      <c r="J128" s="52" t="s">
        <v>415</v>
      </c>
    </row>
    <row r="129" spans="1:10" s="11" customFormat="1" ht="120" customHeight="1" x14ac:dyDescent="0.2">
      <c r="A129" s="4" t="s">
        <v>7</v>
      </c>
      <c r="B129" s="10" t="s">
        <v>278</v>
      </c>
      <c r="C129" s="10" t="s">
        <v>163</v>
      </c>
      <c r="D129" s="141" t="str">
        <f>VLOOKUP($C129,'Datos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9" s="142"/>
      <c r="F129" s="143"/>
      <c r="G129" s="47">
        <v>1</v>
      </c>
      <c r="H129" s="85">
        <v>44860</v>
      </c>
      <c r="I129" s="44" t="s">
        <v>283</v>
      </c>
      <c r="J129" s="52" t="s">
        <v>416</v>
      </c>
    </row>
    <row r="130" spans="1:10" s="11" customFormat="1" ht="120" customHeight="1" x14ac:dyDescent="0.2">
      <c r="A130" s="4" t="s">
        <v>7</v>
      </c>
      <c r="B130" s="10" t="s">
        <v>278</v>
      </c>
      <c r="C130" s="10" t="s">
        <v>163</v>
      </c>
      <c r="D130" s="141" t="str">
        <f>VLOOKUP($C130,'Datos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0" s="142"/>
      <c r="F130" s="143"/>
      <c r="G130" s="47">
        <v>1</v>
      </c>
      <c r="H130" s="85">
        <v>44862</v>
      </c>
      <c r="I130" s="44" t="s">
        <v>311</v>
      </c>
      <c r="J130" s="52" t="s">
        <v>417</v>
      </c>
    </row>
    <row r="131" spans="1:10" s="11" customFormat="1" ht="120" customHeight="1" x14ac:dyDescent="0.2">
      <c r="A131" s="4" t="s">
        <v>7</v>
      </c>
      <c r="B131" s="10" t="s">
        <v>278</v>
      </c>
      <c r="C131" s="10" t="s">
        <v>163</v>
      </c>
      <c r="D131" s="141" t="str">
        <f>VLOOKUP($C131,'Datos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1" s="142"/>
      <c r="F131" s="143"/>
      <c r="G131" s="47">
        <v>1</v>
      </c>
      <c r="H131" s="85">
        <v>44860</v>
      </c>
      <c r="I131" s="44" t="s">
        <v>375</v>
      </c>
      <c r="J131" s="52" t="s">
        <v>418</v>
      </c>
    </row>
    <row r="132" spans="1:10" s="11" customFormat="1" ht="120" customHeight="1" x14ac:dyDescent="0.2">
      <c r="A132" s="4" t="s">
        <v>7</v>
      </c>
      <c r="B132" s="10" t="s">
        <v>278</v>
      </c>
      <c r="C132" s="10" t="s">
        <v>163</v>
      </c>
      <c r="D132" s="141" t="str">
        <f>VLOOKUP($C132,'Datos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2" s="142"/>
      <c r="F132" s="143"/>
      <c r="G132" s="47">
        <v>1</v>
      </c>
      <c r="H132" s="85">
        <v>44852</v>
      </c>
      <c r="I132" s="44" t="s">
        <v>311</v>
      </c>
      <c r="J132" s="52" t="s">
        <v>419</v>
      </c>
    </row>
    <row r="133" spans="1:10" s="11" customFormat="1" ht="120" customHeight="1" x14ac:dyDescent="0.2">
      <c r="A133" s="4" t="s">
        <v>7</v>
      </c>
      <c r="B133" s="10" t="s">
        <v>278</v>
      </c>
      <c r="C133" s="10" t="s">
        <v>163</v>
      </c>
      <c r="D133" s="141" t="str">
        <f>VLOOKUP($C133,'Datos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3" s="142"/>
      <c r="F133" s="143"/>
      <c r="G133" s="47">
        <v>1</v>
      </c>
      <c r="H133" s="85">
        <v>44862</v>
      </c>
      <c r="I133" s="44" t="s">
        <v>340</v>
      </c>
      <c r="J133" s="52" t="s">
        <v>420</v>
      </c>
    </row>
    <row r="134" spans="1:10" s="11" customFormat="1" ht="120" customHeight="1" x14ac:dyDescent="0.2">
      <c r="A134" s="4" t="s">
        <v>7</v>
      </c>
      <c r="B134" s="10" t="s">
        <v>278</v>
      </c>
      <c r="C134" s="10" t="s">
        <v>163</v>
      </c>
      <c r="D134" s="141" t="str">
        <f>VLOOKUP($C134,'Datos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4" s="142"/>
      <c r="F134" s="143"/>
      <c r="G134" s="47">
        <v>1</v>
      </c>
      <c r="H134" s="85">
        <v>44861</v>
      </c>
      <c r="I134" s="44" t="s">
        <v>299</v>
      </c>
      <c r="J134" s="52" t="s">
        <v>421</v>
      </c>
    </row>
    <row r="135" spans="1:10" s="11" customFormat="1" ht="120" customHeight="1" x14ac:dyDescent="0.2">
      <c r="A135" s="4" t="s">
        <v>7</v>
      </c>
      <c r="B135" s="10" t="s">
        <v>278</v>
      </c>
      <c r="C135" s="10" t="s">
        <v>163</v>
      </c>
      <c r="D135" s="141" t="str">
        <f>VLOOKUP($C135,'Datos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5" s="142"/>
      <c r="F135" s="143"/>
      <c r="G135" s="47">
        <v>1</v>
      </c>
      <c r="H135" s="85">
        <v>44854</v>
      </c>
      <c r="I135" s="52" t="s">
        <v>372</v>
      </c>
      <c r="J135" s="52" t="s">
        <v>422</v>
      </c>
    </row>
    <row r="136" spans="1:10" s="11" customFormat="1" ht="120" customHeight="1" x14ac:dyDescent="0.2">
      <c r="A136" s="4" t="s">
        <v>7</v>
      </c>
      <c r="B136" s="10" t="s">
        <v>278</v>
      </c>
      <c r="C136" s="10" t="s">
        <v>163</v>
      </c>
      <c r="D136" s="141" t="str">
        <f>VLOOKUP($C136,'Datos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6" s="142"/>
      <c r="F136" s="143"/>
      <c r="G136" s="47">
        <v>1</v>
      </c>
      <c r="H136" s="85">
        <v>44855</v>
      </c>
      <c r="I136" s="44" t="s">
        <v>287</v>
      </c>
      <c r="J136" s="52" t="s">
        <v>423</v>
      </c>
    </row>
    <row r="137" spans="1:10" s="11" customFormat="1" ht="120" customHeight="1" x14ac:dyDescent="0.2">
      <c r="A137" s="4" t="s">
        <v>7</v>
      </c>
      <c r="B137" s="10" t="s">
        <v>278</v>
      </c>
      <c r="C137" s="10" t="s">
        <v>163</v>
      </c>
      <c r="D137" s="141" t="str">
        <f>VLOOKUP($C137,'Datos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7" s="142"/>
      <c r="F137" s="143"/>
      <c r="G137" s="47">
        <v>1</v>
      </c>
      <c r="H137" s="85">
        <v>44859</v>
      </c>
      <c r="I137" s="44" t="s">
        <v>311</v>
      </c>
      <c r="J137" s="52" t="s">
        <v>424</v>
      </c>
    </row>
    <row r="138" spans="1:10" s="11" customFormat="1" ht="120" customHeight="1" x14ac:dyDescent="0.2">
      <c r="A138" s="4" t="s">
        <v>7</v>
      </c>
      <c r="B138" s="10" t="s">
        <v>278</v>
      </c>
      <c r="C138" s="10" t="s">
        <v>163</v>
      </c>
      <c r="D138" s="141" t="str">
        <f>VLOOKUP($C138,'Datos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8" s="142"/>
      <c r="F138" s="143"/>
      <c r="G138" s="47">
        <v>1</v>
      </c>
      <c r="H138" s="85">
        <v>44861</v>
      </c>
      <c r="I138" s="44" t="s">
        <v>311</v>
      </c>
      <c r="J138" s="52" t="s">
        <v>425</v>
      </c>
    </row>
    <row r="139" spans="1:10" s="11" customFormat="1" ht="120" customHeight="1" x14ac:dyDescent="0.2">
      <c r="A139" s="4" t="s">
        <v>7</v>
      </c>
      <c r="B139" s="10" t="s">
        <v>278</v>
      </c>
      <c r="C139" s="10" t="s">
        <v>163</v>
      </c>
      <c r="D139" s="141" t="str">
        <f>VLOOKUP($C139,'Datos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9" s="142"/>
      <c r="F139" s="143"/>
      <c r="G139" s="47">
        <v>1</v>
      </c>
      <c r="H139" s="85">
        <v>44854</v>
      </c>
      <c r="I139" s="44" t="s">
        <v>280</v>
      </c>
      <c r="J139" s="52" t="s">
        <v>426</v>
      </c>
    </row>
    <row r="140" spans="1:10" s="11" customFormat="1" ht="120" customHeight="1" x14ac:dyDescent="0.2">
      <c r="A140" s="4" t="s">
        <v>7</v>
      </c>
      <c r="B140" s="10" t="s">
        <v>278</v>
      </c>
      <c r="C140" s="10" t="s">
        <v>163</v>
      </c>
      <c r="D140" s="141" t="str">
        <f>VLOOKUP($C140,'Datos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0" s="142"/>
      <c r="F140" s="143"/>
      <c r="G140" s="47">
        <v>1</v>
      </c>
      <c r="H140" s="85">
        <v>44852</v>
      </c>
      <c r="I140" s="44" t="s">
        <v>287</v>
      </c>
      <c r="J140" s="52" t="s">
        <v>427</v>
      </c>
    </row>
    <row r="141" spans="1:10" s="11" customFormat="1" ht="120" customHeight="1" x14ac:dyDescent="0.2">
      <c r="A141" s="4" t="s">
        <v>7</v>
      </c>
      <c r="B141" s="10" t="s">
        <v>278</v>
      </c>
      <c r="C141" s="10" t="s">
        <v>163</v>
      </c>
      <c r="D141" s="141" t="str">
        <f>VLOOKUP($C141,'Datos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1" s="142"/>
      <c r="F141" s="143"/>
      <c r="G141" s="47">
        <v>1</v>
      </c>
      <c r="H141" s="85">
        <v>44861</v>
      </c>
      <c r="I141" s="44" t="s">
        <v>311</v>
      </c>
      <c r="J141" s="52" t="s">
        <v>428</v>
      </c>
    </row>
    <row r="142" spans="1:10" s="11" customFormat="1" ht="120" customHeight="1" x14ac:dyDescent="0.2">
      <c r="A142" s="4" t="s">
        <v>7</v>
      </c>
      <c r="B142" s="10" t="s">
        <v>278</v>
      </c>
      <c r="C142" s="10" t="s">
        <v>163</v>
      </c>
      <c r="D142" s="141" t="str">
        <f>VLOOKUP($C142,'Datos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2" s="142"/>
      <c r="F142" s="143"/>
      <c r="G142" s="47">
        <v>1</v>
      </c>
      <c r="H142" s="85">
        <v>44861</v>
      </c>
      <c r="I142" s="44" t="s">
        <v>311</v>
      </c>
      <c r="J142" s="52" t="s">
        <v>429</v>
      </c>
    </row>
    <row r="143" spans="1:10" s="11" customFormat="1" ht="120" customHeight="1" x14ac:dyDescent="0.2">
      <c r="A143" s="4" t="s">
        <v>7</v>
      </c>
      <c r="B143" s="10" t="s">
        <v>278</v>
      </c>
      <c r="C143" s="10" t="s">
        <v>163</v>
      </c>
      <c r="D143" s="141" t="str">
        <f>VLOOKUP($C143,'Datos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3" s="142"/>
      <c r="F143" s="143"/>
      <c r="G143" s="47">
        <v>1</v>
      </c>
      <c r="H143" s="85">
        <v>44860</v>
      </c>
      <c r="I143" s="44" t="s">
        <v>304</v>
      </c>
      <c r="J143" s="52" t="s">
        <v>430</v>
      </c>
    </row>
    <row r="144" spans="1:10" s="11" customFormat="1" ht="120" customHeight="1" x14ac:dyDescent="0.2">
      <c r="A144" s="4" t="s">
        <v>7</v>
      </c>
      <c r="B144" s="10" t="s">
        <v>278</v>
      </c>
      <c r="C144" s="10" t="s">
        <v>163</v>
      </c>
      <c r="D144" s="141" t="str">
        <f>VLOOKUP($C144,'Datos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4" s="142"/>
      <c r="F144" s="143"/>
      <c r="G144" s="47">
        <v>1</v>
      </c>
      <c r="H144" s="85">
        <v>44862</v>
      </c>
      <c r="I144" s="44" t="s">
        <v>289</v>
      </c>
      <c r="J144" s="52" t="s">
        <v>431</v>
      </c>
    </row>
    <row r="145" spans="1:11" s="11" customFormat="1" ht="120" customHeight="1" x14ac:dyDescent="0.2">
      <c r="A145" s="4" t="s">
        <v>7</v>
      </c>
      <c r="B145" s="10" t="s">
        <v>278</v>
      </c>
      <c r="C145" s="10" t="s">
        <v>163</v>
      </c>
      <c r="D145" s="141" t="str">
        <f>VLOOKUP($C145,'Datos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5" s="142"/>
      <c r="F145" s="143"/>
      <c r="G145" s="47">
        <v>1</v>
      </c>
      <c r="H145" s="85">
        <v>44859</v>
      </c>
      <c r="I145" s="44" t="s">
        <v>286</v>
      </c>
      <c r="J145" s="52" t="s">
        <v>432</v>
      </c>
    </row>
    <row r="146" spans="1:11" s="11" customFormat="1" ht="120" customHeight="1" x14ac:dyDescent="0.2">
      <c r="A146" s="4" t="s">
        <v>7</v>
      </c>
      <c r="B146" s="10" t="s">
        <v>278</v>
      </c>
      <c r="C146" s="10" t="s">
        <v>163</v>
      </c>
      <c r="D146" s="141" t="str">
        <f>VLOOKUP($C146,'Datos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6" s="142"/>
      <c r="F146" s="143"/>
      <c r="G146" s="47">
        <v>1</v>
      </c>
      <c r="H146" s="85">
        <v>44860</v>
      </c>
      <c r="I146" s="44" t="s">
        <v>370</v>
      </c>
      <c r="J146" s="52" t="s">
        <v>433</v>
      </c>
    </row>
    <row r="147" spans="1:11" s="11" customFormat="1" ht="120" customHeight="1" x14ac:dyDescent="0.2">
      <c r="A147" s="4" t="s">
        <v>7</v>
      </c>
      <c r="B147" s="10" t="s">
        <v>278</v>
      </c>
      <c r="C147" s="10" t="s">
        <v>163</v>
      </c>
      <c r="D147" s="141" t="str">
        <f>VLOOKUP($C147,'Datos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7" s="142"/>
      <c r="F147" s="143"/>
      <c r="G147" s="47">
        <v>1</v>
      </c>
      <c r="H147" s="85">
        <v>44862</v>
      </c>
      <c r="I147" s="44" t="s">
        <v>372</v>
      </c>
      <c r="J147" s="52" t="s">
        <v>434</v>
      </c>
    </row>
    <row r="148" spans="1:11" s="11" customFormat="1" ht="120" customHeight="1" x14ac:dyDescent="0.2">
      <c r="A148" s="4" t="s">
        <v>7</v>
      </c>
      <c r="B148" s="10" t="s">
        <v>278</v>
      </c>
      <c r="C148" s="10" t="s">
        <v>163</v>
      </c>
      <c r="D148" s="141" t="str">
        <f>VLOOKUP($C148,'Datos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8" s="142"/>
      <c r="F148" s="143"/>
      <c r="G148" s="47">
        <v>1</v>
      </c>
      <c r="H148" s="85">
        <v>44862</v>
      </c>
      <c r="I148" s="44" t="s">
        <v>370</v>
      </c>
      <c r="J148" s="52" t="s">
        <v>435</v>
      </c>
    </row>
    <row r="149" spans="1:11" s="11" customFormat="1" ht="120" customHeight="1" x14ac:dyDescent="0.2">
      <c r="A149" s="4" t="s">
        <v>7</v>
      </c>
      <c r="B149" s="10" t="s">
        <v>278</v>
      </c>
      <c r="C149" s="10" t="s">
        <v>163</v>
      </c>
      <c r="D149" s="141" t="str">
        <f>VLOOKUP($C149,'Datos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9" s="142"/>
      <c r="F149" s="143"/>
      <c r="G149" s="47">
        <v>1</v>
      </c>
      <c r="H149" s="85">
        <v>44853</v>
      </c>
      <c r="I149" s="44" t="s">
        <v>340</v>
      </c>
      <c r="J149" s="52" t="s">
        <v>436</v>
      </c>
    </row>
    <row r="150" spans="1:11" s="11" customFormat="1" ht="120" customHeight="1" x14ac:dyDescent="0.2">
      <c r="A150" s="4" t="s">
        <v>7</v>
      </c>
      <c r="B150" s="10" t="s">
        <v>278</v>
      </c>
      <c r="C150" s="10" t="s">
        <v>163</v>
      </c>
      <c r="D150" s="141" t="str">
        <f>VLOOKUP($C150,'Datos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50" s="142"/>
      <c r="F150" s="143"/>
      <c r="G150" s="47">
        <v>1</v>
      </c>
      <c r="H150" s="85">
        <v>44860</v>
      </c>
      <c r="I150" s="44" t="s">
        <v>286</v>
      </c>
      <c r="J150" s="52" t="s">
        <v>437</v>
      </c>
    </row>
    <row r="151" spans="1:11" s="11" customFormat="1" ht="120" customHeight="1" x14ac:dyDescent="0.25">
      <c r="A151" s="4" t="s">
        <v>7</v>
      </c>
      <c r="B151" s="10" t="s">
        <v>278</v>
      </c>
      <c r="C151" s="10" t="s">
        <v>163</v>
      </c>
      <c r="D151" s="141" t="str">
        <f>VLOOKUP($C151,'Datos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51" s="142"/>
      <c r="F151" s="143"/>
      <c r="G151" s="47">
        <v>1</v>
      </c>
      <c r="H151" s="85">
        <v>44861</v>
      </c>
      <c r="I151" s="44" t="s">
        <v>370</v>
      </c>
      <c r="J151" s="52" t="s">
        <v>438</v>
      </c>
      <c r="K151" s="112"/>
    </row>
    <row r="152" spans="1:11" s="11" customFormat="1" ht="104.25" customHeight="1" x14ac:dyDescent="0.2">
      <c r="A152" s="4" t="s">
        <v>229</v>
      </c>
      <c r="B152" s="10" t="s">
        <v>31</v>
      </c>
      <c r="C152" s="10" t="s">
        <v>141</v>
      </c>
      <c r="D152" s="141" t="str">
        <f>VLOOKUP($C152,'Datos 2'!$C$5:$I$53,2,FALSE)</f>
        <v>• Fortalecer las redes sociales y las relaciones de apoyo solidario entre las titulares del programa Familias en Acción.
• Fomentar el sentido de corresponsabilidad de las familias con sus comunidades.
• Difundir información relevante para las titulares sobre los procesos del programa y la oferta complementaria.
• Fortalecer las competencias ciudadanas y comunitarias y tratar temáticas priorizadas para la población participante.</v>
      </c>
      <c r="E152" s="142"/>
      <c r="F152" s="143"/>
      <c r="G152" s="47">
        <v>376</v>
      </c>
      <c r="H152" s="5" t="s">
        <v>460</v>
      </c>
      <c r="I152" s="4" t="s">
        <v>461</v>
      </c>
      <c r="J152" s="45" t="s">
        <v>463</v>
      </c>
    </row>
    <row r="153" spans="1:11" s="11" customFormat="1" ht="129.75" customHeight="1" x14ac:dyDescent="0.2">
      <c r="A153" s="4" t="s">
        <v>229</v>
      </c>
      <c r="B153" s="10" t="s">
        <v>31</v>
      </c>
      <c r="C153" s="10" t="s">
        <v>248</v>
      </c>
      <c r="D153" s="141" t="str">
        <f>VLOOKUP($C153,'Datos 2'!$C$5:$I$53,2,FALSE)</f>
        <v>• Planear y hacer seguimiento de las actividades de Bienestar Comunitario a realizar con las familias en el municipio y el Plan Comunitario Anual  
• Elegir representantes a las Mesas Temáticas Municipales de Salud y Educación
• Fortalecer las competencias ciudadanas y comunitarias  
• Divulgar información relevante de los procesos de Familias en Acción para comunicar a sus grupos de titulares, 
• Priorizar necesidades que puedan ser atendidas a través de la oferta social 
• Priorizar problemáticas que afectan a la comunidad para plantear acciones de corresponsabilidad.</v>
      </c>
      <c r="E153" s="142"/>
      <c r="F153" s="143"/>
      <c r="G153" s="47">
        <v>430</v>
      </c>
      <c r="H153" s="5" t="s">
        <v>460</v>
      </c>
      <c r="I153" s="4" t="s">
        <v>462</v>
      </c>
      <c r="J153" s="45" t="s">
        <v>463</v>
      </c>
    </row>
    <row r="154" spans="1:11" s="11" customFormat="1" ht="39.950000000000003" customHeight="1" x14ac:dyDescent="0.2">
      <c r="A154" s="4"/>
      <c r="B154" s="10"/>
      <c r="C154" s="10"/>
      <c r="D154" s="141" t="e">
        <f>VLOOKUP($C154,'Datos 2'!$C$5:$I$53,2,FALSE)</f>
        <v>#N/A</v>
      </c>
      <c r="E154" s="142"/>
      <c r="F154" s="143"/>
      <c r="G154" s="47"/>
      <c r="H154" s="5"/>
      <c r="I154" s="4"/>
      <c r="J154" s="45"/>
    </row>
    <row r="155" spans="1:11" s="11" customFormat="1" ht="39.950000000000003" customHeight="1" x14ac:dyDescent="0.2">
      <c r="A155" s="4"/>
      <c r="B155" s="10"/>
      <c r="C155" s="10"/>
      <c r="D155" s="141" t="e">
        <f>VLOOKUP($C155,'Datos 2'!$C$5:$I$53,2,FALSE)</f>
        <v>#N/A</v>
      </c>
      <c r="E155" s="142"/>
      <c r="F155" s="143"/>
      <c r="G155" s="47"/>
      <c r="H155" s="5"/>
      <c r="I155" s="4"/>
      <c r="J155" s="45"/>
    </row>
    <row r="156" spans="1:11" s="11" customFormat="1" ht="39.950000000000003" customHeight="1" x14ac:dyDescent="0.2">
      <c r="A156" s="4"/>
      <c r="B156" s="10"/>
      <c r="C156" s="10"/>
      <c r="D156" s="141" t="e">
        <f>VLOOKUP($C156,'Datos 2'!$C$5:$I$53,2,FALSE)</f>
        <v>#N/A</v>
      </c>
      <c r="E156" s="142"/>
      <c r="F156" s="143"/>
      <c r="G156" s="47"/>
      <c r="H156" s="5"/>
      <c r="I156" s="4"/>
      <c r="J156" s="45"/>
    </row>
    <row r="157" spans="1:11" s="11" customFormat="1" ht="39.950000000000003" customHeight="1" x14ac:dyDescent="0.2">
      <c r="A157" s="4"/>
      <c r="B157" s="10"/>
      <c r="C157" s="10"/>
      <c r="D157" s="141" t="e">
        <f>VLOOKUP($C157,'Datos 2'!$C$5:$I$53,2,FALSE)</f>
        <v>#N/A</v>
      </c>
      <c r="E157" s="142"/>
      <c r="F157" s="143"/>
      <c r="G157" s="35"/>
      <c r="H157" s="5"/>
      <c r="I157" s="4"/>
      <c r="J157" s="45"/>
    </row>
    <row r="158" spans="1:11" s="11" customFormat="1" ht="39.950000000000003" customHeight="1" x14ac:dyDescent="0.2">
      <c r="A158" s="4"/>
      <c r="B158" s="10"/>
      <c r="C158" s="10"/>
      <c r="D158" s="141" t="e">
        <f>VLOOKUP($C158,'Datos 2'!$C$5:$I$53,2,FALSE)</f>
        <v>#N/A</v>
      </c>
      <c r="E158" s="142"/>
      <c r="F158" s="143"/>
      <c r="G158" s="35"/>
      <c r="H158" s="5"/>
      <c r="I158" s="4"/>
      <c r="J158" s="45"/>
    </row>
    <row r="159" spans="1:11" s="11" customFormat="1" ht="39.950000000000003" customHeight="1" x14ac:dyDescent="0.2">
      <c r="A159" s="4"/>
      <c r="B159" s="10"/>
      <c r="C159" s="10"/>
      <c r="D159" s="141" t="e">
        <f>VLOOKUP($C159,'Datos 2'!$C$5:$I$53,2,FALSE)</f>
        <v>#N/A</v>
      </c>
      <c r="E159" s="142"/>
      <c r="F159" s="143"/>
      <c r="G159" s="35"/>
      <c r="H159" s="5"/>
      <c r="I159" s="4"/>
      <c r="J159" s="45"/>
    </row>
    <row r="160" spans="1:11" s="11" customFormat="1" ht="39.950000000000003" customHeight="1" x14ac:dyDescent="0.2">
      <c r="A160" s="4"/>
      <c r="B160" s="10"/>
      <c r="C160" s="10"/>
      <c r="D160" s="141" t="e">
        <f>VLOOKUP($C160,'Datos 2'!$C$5:$I$53,2,FALSE)</f>
        <v>#N/A</v>
      </c>
      <c r="E160" s="142"/>
      <c r="F160" s="143"/>
      <c r="G160" s="51"/>
      <c r="H160" s="5"/>
      <c r="I160" s="52"/>
      <c r="J160" s="52"/>
    </row>
    <row r="161" spans="1:10" s="11" customFormat="1" ht="39.950000000000003" customHeight="1" x14ac:dyDescent="0.2">
      <c r="A161" s="4"/>
      <c r="B161" s="10"/>
      <c r="C161" s="10"/>
      <c r="D161" s="141" t="e">
        <f>VLOOKUP($C161,'Datos 2'!$C$5:$I$53,2,FALSE)</f>
        <v>#N/A</v>
      </c>
      <c r="E161" s="142"/>
      <c r="F161" s="143"/>
      <c r="G161" s="35"/>
      <c r="H161" s="5"/>
      <c r="I161" s="4"/>
      <c r="J161" s="45"/>
    </row>
    <row r="162" spans="1:10" s="11" customFormat="1" ht="39.950000000000003" customHeight="1" x14ac:dyDescent="0.2">
      <c r="A162" s="4"/>
      <c r="B162" s="10"/>
      <c r="C162" s="10"/>
      <c r="D162" s="141" t="e">
        <f>VLOOKUP($C162,'Datos 2'!$C$5:$I$53,2,FALSE)</f>
        <v>#N/A</v>
      </c>
      <c r="E162" s="142"/>
      <c r="F162" s="143"/>
      <c r="G162" s="35"/>
      <c r="H162" s="5"/>
      <c r="I162" s="4"/>
      <c r="J162" s="45"/>
    </row>
    <row r="163" spans="1:10" s="11" customFormat="1" ht="39.950000000000003" customHeight="1" x14ac:dyDescent="0.2">
      <c r="A163" s="4"/>
      <c r="B163" s="10"/>
      <c r="C163" s="10"/>
      <c r="D163" s="141" t="e">
        <f>VLOOKUP($C163,'Datos 2'!$C$5:$I$53,2,FALSE)</f>
        <v>#N/A</v>
      </c>
      <c r="E163" s="142"/>
      <c r="F163" s="143"/>
      <c r="G163" s="35"/>
      <c r="H163" s="5"/>
      <c r="I163" s="4"/>
      <c r="J163" s="45"/>
    </row>
    <row r="164" spans="1:10" s="11" customFormat="1" ht="39.950000000000003" customHeight="1" x14ac:dyDescent="0.2">
      <c r="A164" s="4"/>
      <c r="B164" s="10"/>
      <c r="C164" s="10"/>
      <c r="D164" s="141" t="e">
        <f>VLOOKUP($C164,'Datos 2'!$C$5:$I$53,2,FALSE)</f>
        <v>#N/A</v>
      </c>
      <c r="E164" s="142"/>
      <c r="F164" s="143"/>
      <c r="G164" s="35"/>
      <c r="H164" s="5"/>
      <c r="I164" s="4"/>
      <c r="J164" s="45"/>
    </row>
    <row r="165" spans="1:10" s="11" customFormat="1" ht="39.950000000000003" customHeight="1" x14ac:dyDescent="0.2">
      <c r="A165" s="4"/>
      <c r="B165" s="10"/>
      <c r="C165" s="10"/>
      <c r="D165" s="141" t="e">
        <f>VLOOKUP($C165,'Datos 2'!$C$5:$I$53,2,FALSE)</f>
        <v>#N/A</v>
      </c>
      <c r="E165" s="142"/>
      <c r="F165" s="143"/>
      <c r="G165" s="35"/>
      <c r="H165" s="5"/>
      <c r="I165" s="4"/>
      <c r="J165" s="45"/>
    </row>
    <row r="166" spans="1:10" s="11" customFormat="1" ht="39.950000000000003" customHeight="1" x14ac:dyDescent="0.2">
      <c r="A166" s="4"/>
      <c r="B166" s="10"/>
      <c r="C166" s="10"/>
      <c r="D166" s="141" t="e">
        <f>VLOOKUP($C166,'Datos 2'!$C$5:$I$53,2,FALSE)</f>
        <v>#N/A</v>
      </c>
      <c r="E166" s="142"/>
      <c r="F166" s="143"/>
      <c r="G166" s="47"/>
      <c r="H166" s="5"/>
      <c r="I166" s="45"/>
      <c r="J166" s="45"/>
    </row>
    <row r="167" spans="1:10" s="11" customFormat="1" ht="39.950000000000003" customHeight="1" x14ac:dyDescent="0.2">
      <c r="A167" s="4"/>
      <c r="B167" s="10"/>
      <c r="C167" s="10"/>
      <c r="D167" s="141" t="e">
        <f>VLOOKUP($C167,'Datos 2'!$C$5:$I$53,2,FALSE)</f>
        <v>#N/A</v>
      </c>
      <c r="E167" s="142"/>
      <c r="F167" s="143"/>
      <c r="G167" s="47"/>
      <c r="H167" s="5"/>
      <c r="I167" s="4"/>
      <c r="J167" s="45"/>
    </row>
    <row r="168" spans="1:10" s="11" customFormat="1" ht="39.950000000000003" customHeight="1" x14ac:dyDescent="0.2">
      <c r="A168" s="4"/>
      <c r="B168" s="10"/>
      <c r="C168" s="10"/>
      <c r="D168" s="141" t="e">
        <f>VLOOKUP($C168,'Datos 2'!$C$5:$I$53,2,FALSE)</f>
        <v>#N/A</v>
      </c>
      <c r="E168" s="142"/>
      <c r="F168" s="143"/>
      <c r="G168" s="47"/>
      <c r="H168" s="5"/>
      <c r="I168" s="4"/>
      <c r="J168" s="45"/>
    </row>
    <row r="169" spans="1:10" s="11" customFormat="1" ht="39.950000000000003" customHeight="1" x14ac:dyDescent="0.2">
      <c r="A169" s="4"/>
      <c r="B169" s="10"/>
      <c r="C169" s="10"/>
      <c r="D169" s="141" t="e">
        <f>VLOOKUP($C169,'Datos 2'!$C$5:$I$53,2,FALSE)</f>
        <v>#N/A</v>
      </c>
      <c r="E169" s="142"/>
      <c r="F169" s="143"/>
      <c r="G169" s="47"/>
      <c r="H169" s="5"/>
      <c r="I169" s="4"/>
      <c r="J169" s="45"/>
    </row>
    <row r="170" spans="1:10" s="11" customFormat="1" ht="39.950000000000003" customHeight="1" x14ac:dyDescent="0.2">
      <c r="A170" s="4"/>
      <c r="B170" s="10"/>
      <c r="C170" s="10"/>
      <c r="D170" s="141" t="e">
        <f>VLOOKUP($C170,'Datos 2'!$C$5:$I$53,2,FALSE)</f>
        <v>#N/A</v>
      </c>
      <c r="E170" s="142"/>
      <c r="F170" s="143"/>
      <c r="G170" s="47"/>
      <c r="H170" s="5"/>
      <c r="I170" s="4"/>
      <c r="J170" s="45"/>
    </row>
    <row r="171" spans="1:10" s="11" customFormat="1" ht="39.950000000000003" customHeight="1" x14ac:dyDescent="0.2">
      <c r="A171" s="4"/>
      <c r="B171" s="10"/>
      <c r="C171" s="10"/>
      <c r="D171" s="141" t="e">
        <f>VLOOKUP($C171,'Datos 2'!$C$5:$I$53,2,FALSE)</f>
        <v>#N/A</v>
      </c>
      <c r="E171" s="142"/>
      <c r="F171" s="143"/>
      <c r="G171" s="47"/>
      <c r="H171" s="5"/>
      <c r="I171" s="4"/>
      <c r="J171" s="45"/>
    </row>
    <row r="172" spans="1:10" s="11" customFormat="1" ht="39.950000000000003" customHeight="1" x14ac:dyDescent="0.2">
      <c r="A172" s="4"/>
      <c r="B172" s="10"/>
      <c r="C172" s="10"/>
      <c r="D172" s="141" t="e">
        <f>VLOOKUP($C172,'Datos 2'!$C$5:$I$53,2,FALSE)</f>
        <v>#N/A</v>
      </c>
      <c r="E172" s="142"/>
      <c r="F172" s="143"/>
      <c r="G172" s="47"/>
      <c r="H172" s="5"/>
      <c r="I172" s="4"/>
      <c r="J172" s="45"/>
    </row>
    <row r="173" spans="1:10" s="11" customFormat="1" ht="39.950000000000003" customHeight="1" x14ac:dyDescent="0.2">
      <c r="A173" s="4"/>
      <c r="B173" s="10"/>
      <c r="C173" s="10"/>
      <c r="D173" s="141" t="e">
        <f>VLOOKUP($C173,'Datos 2'!$C$5:$I$53,2,FALSE)</f>
        <v>#N/A</v>
      </c>
      <c r="E173" s="142"/>
      <c r="F173" s="143"/>
      <c r="G173" s="47"/>
      <c r="H173" s="5"/>
      <c r="I173" s="4"/>
      <c r="J173" s="45"/>
    </row>
    <row r="174" spans="1:10" s="11" customFormat="1" ht="39.950000000000003" customHeight="1" x14ac:dyDescent="0.2">
      <c r="A174" s="4"/>
      <c r="B174" s="10"/>
      <c r="C174" s="10"/>
      <c r="D174" s="141" t="e">
        <f>VLOOKUP($C174,'Datos 2'!$C$5:$I$53,2,FALSE)</f>
        <v>#N/A</v>
      </c>
      <c r="E174" s="142"/>
      <c r="F174" s="143"/>
      <c r="G174" s="47"/>
      <c r="H174" s="5"/>
      <c r="I174" s="4"/>
      <c r="J174" s="45"/>
    </row>
    <row r="175" spans="1:10" s="11" customFormat="1" ht="39.950000000000003" customHeight="1" x14ac:dyDescent="0.2">
      <c r="A175" s="4"/>
      <c r="B175" s="10"/>
      <c r="C175" s="10"/>
      <c r="D175" s="141" t="e">
        <f>VLOOKUP($C175,'Datos 2'!$C$5:$I$53,2,FALSE)</f>
        <v>#N/A</v>
      </c>
      <c r="E175" s="142"/>
      <c r="F175" s="143"/>
      <c r="G175" s="47"/>
      <c r="H175" s="5"/>
      <c r="I175" s="4"/>
      <c r="J175" s="45"/>
    </row>
    <row r="176" spans="1:10" s="11" customFormat="1" ht="39.950000000000003" customHeight="1" x14ac:dyDescent="0.2">
      <c r="A176" s="4"/>
      <c r="B176" s="10"/>
      <c r="C176" s="10"/>
      <c r="D176" s="141" t="e">
        <f>VLOOKUP($C176,'Datos 2'!$C$5:$I$53,2,FALSE)</f>
        <v>#N/A</v>
      </c>
      <c r="E176" s="142"/>
      <c r="F176" s="143"/>
      <c r="G176" s="47"/>
      <c r="H176" s="5"/>
      <c r="I176" s="4"/>
      <c r="J176" s="45"/>
    </row>
    <row r="177" spans="1:10" s="11" customFormat="1" ht="39.950000000000003" customHeight="1" x14ac:dyDescent="0.2">
      <c r="A177" s="4"/>
      <c r="B177" s="10"/>
      <c r="C177" s="10"/>
      <c r="D177" s="141" t="e">
        <f>VLOOKUP($C177,'Datos 2'!$C$5:$I$53,2,FALSE)</f>
        <v>#N/A</v>
      </c>
      <c r="E177" s="142"/>
      <c r="F177" s="143"/>
      <c r="G177" s="47"/>
      <c r="H177" s="5"/>
      <c r="I177" s="4"/>
      <c r="J177" s="45"/>
    </row>
    <row r="178" spans="1:10" s="11" customFormat="1" ht="39.950000000000003" customHeight="1" x14ac:dyDescent="0.2">
      <c r="A178" s="4"/>
      <c r="B178" s="10"/>
      <c r="C178" s="10"/>
      <c r="D178" s="141" t="e">
        <f>VLOOKUP($C178,'Datos 2'!$C$5:$I$53,2,FALSE)</f>
        <v>#N/A</v>
      </c>
      <c r="E178" s="142"/>
      <c r="F178" s="143"/>
      <c r="G178" s="47"/>
      <c r="H178" s="5"/>
      <c r="I178" s="4"/>
      <c r="J178" s="45"/>
    </row>
    <row r="179" spans="1:10" s="11" customFormat="1" ht="39.950000000000003" customHeight="1" x14ac:dyDescent="0.2">
      <c r="A179" s="4"/>
      <c r="B179" s="10"/>
      <c r="C179" s="10"/>
      <c r="D179" s="141" t="e">
        <f>VLOOKUP($C179,'Datos 2'!$C$5:$I$53,2,FALSE)</f>
        <v>#N/A</v>
      </c>
      <c r="E179" s="142"/>
      <c r="F179" s="143"/>
      <c r="G179" s="47"/>
      <c r="H179" s="5"/>
      <c r="I179" s="4"/>
      <c r="J179" s="45"/>
    </row>
    <row r="180" spans="1:10" s="11" customFormat="1" ht="39.950000000000003" customHeight="1" x14ac:dyDescent="0.2">
      <c r="A180" s="4"/>
      <c r="B180" s="10"/>
      <c r="C180" s="10"/>
      <c r="D180" s="141" t="e">
        <f>VLOOKUP($C180,'Datos 2'!$C$5:$I$53,2,FALSE)</f>
        <v>#N/A</v>
      </c>
      <c r="E180" s="142"/>
      <c r="F180" s="143"/>
      <c r="G180" s="47"/>
      <c r="H180" s="5"/>
      <c r="I180" s="4"/>
      <c r="J180" s="45"/>
    </row>
    <row r="181" spans="1:10" s="11" customFormat="1" ht="39.950000000000003" customHeight="1" x14ac:dyDescent="0.2">
      <c r="A181" s="4"/>
      <c r="B181" s="10"/>
      <c r="C181" s="10"/>
      <c r="D181" s="141" t="e">
        <f>VLOOKUP($C181,'Datos 2'!$C$5:$I$53,2,FALSE)</f>
        <v>#N/A</v>
      </c>
      <c r="E181" s="142"/>
      <c r="F181" s="143"/>
      <c r="G181" s="47"/>
      <c r="H181" s="5"/>
      <c r="I181" s="4"/>
      <c r="J181" s="45"/>
    </row>
    <row r="182" spans="1:10" s="11" customFormat="1" ht="39.950000000000003" customHeight="1" x14ac:dyDescent="0.2">
      <c r="A182" s="4"/>
      <c r="B182" s="10"/>
      <c r="C182" s="10"/>
      <c r="D182" s="141" t="e">
        <f>VLOOKUP($C182,'Datos 2'!$C$5:$I$53,2,FALSE)</f>
        <v>#N/A</v>
      </c>
      <c r="E182" s="142"/>
      <c r="F182" s="143"/>
      <c r="G182" s="47"/>
      <c r="H182" s="5"/>
      <c r="I182" s="4"/>
      <c r="J182" s="45"/>
    </row>
    <row r="183" spans="1:10" s="11" customFormat="1" ht="39.950000000000003" customHeight="1" x14ac:dyDescent="0.2">
      <c r="A183" s="4"/>
      <c r="B183" s="10"/>
      <c r="C183" s="10"/>
      <c r="D183" s="141" t="e">
        <f>VLOOKUP($C183,'Datos 2'!$C$5:$I$53,2,FALSE)</f>
        <v>#N/A</v>
      </c>
      <c r="E183" s="142"/>
      <c r="F183" s="143"/>
      <c r="G183" s="47"/>
      <c r="H183" s="5"/>
      <c r="I183" s="4"/>
      <c r="J183" s="45"/>
    </row>
    <row r="184" spans="1:10" s="11" customFormat="1" ht="39.950000000000003" customHeight="1" x14ac:dyDescent="0.2">
      <c r="A184" s="4"/>
      <c r="B184" s="10"/>
      <c r="C184" s="10"/>
      <c r="D184" s="141" t="e">
        <f>VLOOKUP($C184,'Datos 2'!$C$5:$I$53,2,FALSE)</f>
        <v>#N/A</v>
      </c>
      <c r="E184" s="142"/>
      <c r="F184" s="143"/>
      <c r="G184" s="47"/>
      <c r="H184" s="5"/>
      <c r="I184" s="4"/>
      <c r="J184" s="45"/>
    </row>
    <row r="185" spans="1:10" s="11" customFormat="1" ht="39.950000000000003" customHeight="1" x14ac:dyDescent="0.2">
      <c r="A185" s="4"/>
      <c r="B185" s="10"/>
      <c r="C185" s="10"/>
      <c r="D185" s="141" t="e">
        <f>VLOOKUP($C185,'Datos 2'!$C$5:$I$53,2,FALSE)</f>
        <v>#N/A</v>
      </c>
      <c r="E185" s="142"/>
      <c r="F185" s="143"/>
      <c r="G185" s="47"/>
      <c r="H185" s="5"/>
      <c r="I185" s="4"/>
      <c r="J185" s="45"/>
    </row>
    <row r="186" spans="1:10" s="11" customFormat="1" ht="39.950000000000003" customHeight="1" x14ac:dyDescent="0.2">
      <c r="A186" s="4"/>
      <c r="B186" s="10"/>
      <c r="C186" s="10"/>
      <c r="D186" s="141" t="e">
        <f>VLOOKUP($C186,'Datos 2'!$C$5:$I$53,2,FALSE)</f>
        <v>#N/A</v>
      </c>
      <c r="E186" s="142"/>
      <c r="F186" s="143"/>
      <c r="G186" s="47"/>
      <c r="H186" s="5"/>
      <c r="I186" s="4"/>
      <c r="J186" s="45"/>
    </row>
    <row r="187" spans="1:10" s="11" customFormat="1" ht="39.950000000000003" customHeight="1" x14ac:dyDescent="0.2">
      <c r="A187" s="4"/>
      <c r="B187" s="10"/>
      <c r="C187" s="10"/>
      <c r="D187" s="141" t="e">
        <f>VLOOKUP($C187,'Datos 2'!$C$5:$I$53,2,FALSE)</f>
        <v>#N/A</v>
      </c>
      <c r="E187" s="142"/>
      <c r="F187" s="143"/>
      <c r="G187" s="47"/>
      <c r="H187" s="5"/>
      <c r="I187" s="4"/>
      <c r="J187" s="45"/>
    </row>
    <row r="188" spans="1:10" s="11" customFormat="1" ht="39.950000000000003" customHeight="1" x14ac:dyDescent="0.2">
      <c r="A188" s="4"/>
      <c r="B188" s="10"/>
      <c r="C188" s="10"/>
      <c r="D188" s="141" t="e">
        <f>VLOOKUP($C188,'Datos 2'!$C$5:$I$53,2,FALSE)</f>
        <v>#N/A</v>
      </c>
      <c r="E188" s="142"/>
      <c r="F188" s="143"/>
      <c r="G188" s="47"/>
      <c r="H188" s="5"/>
      <c r="I188" s="4"/>
      <c r="J188" s="45"/>
    </row>
    <row r="189" spans="1:10" s="11" customFormat="1" ht="39.950000000000003" customHeight="1" x14ac:dyDescent="0.2">
      <c r="A189" s="4"/>
      <c r="B189" s="10"/>
      <c r="C189" s="10"/>
      <c r="D189" s="141" t="e">
        <f>VLOOKUP($C189,'Datos 2'!$C$5:$I$53,2,FALSE)</f>
        <v>#N/A</v>
      </c>
      <c r="E189" s="142"/>
      <c r="F189" s="143"/>
      <c r="G189" s="35"/>
      <c r="H189" s="5"/>
      <c r="I189" s="4"/>
      <c r="J189" s="45"/>
    </row>
    <row r="190" spans="1:10" s="11" customFormat="1" ht="39.950000000000003" customHeight="1" x14ac:dyDescent="0.2">
      <c r="A190" s="4"/>
      <c r="B190" s="10"/>
      <c r="C190" s="10"/>
      <c r="D190" s="141" t="e">
        <f>VLOOKUP($C190,'Datos 2'!$C$5:$I$53,2,FALSE)</f>
        <v>#N/A</v>
      </c>
      <c r="E190" s="142"/>
      <c r="F190" s="143"/>
      <c r="G190" s="35"/>
      <c r="H190" s="5"/>
      <c r="I190" s="4"/>
      <c r="J190" s="45"/>
    </row>
    <row r="191" spans="1:10" s="11" customFormat="1" ht="39.950000000000003" customHeight="1" x14ac:dyDescent="0.2">
      <c r="A191" s="4"/>
      <c r="B191" s="10"/>
      <c r="C191" s="10"/>
      <c r="D191" s="141" t="e">
        <f>VLOOKUP($C191,'Datos 2'!$C$5:$I$53,2,FALSE)</f>
        <v>#N/A</v>
      </c>
      <c r="E191" s="142"/>
      <c r="F191" s="143"/>
      <c r="G191" s="35"/>
      <c r="H191" s="5"/>
      <c r="I191" s="4"/>
      <c r="J191" s="45"/>
    </row>
    <row r="192" spans="1:10" s="11" customFormat="1" ht="39.950000000000003" customHeight="1" x14ac:dyDescent="0.2">
      <c r="A192" s="4"/>
      <c r="B192" s="10"/>
      <c r="C192" s="10"/>
      <c r="D192" s="141" t="e">
        <f>VLOOKUP($C192,'Datos 2'!$C$5:$I$53,2,FALSE)</f>
        <v>#N/A</v>
      </c>
      <c r="E192" s="142"/>
      <c r="F192" s="143"/>
      <c r="G192" s="51"/>
      <c r="H192" s="5"/>
      <c r="I192" s="52"/>
      <c r="J192" s="52"/>
    </row>
    <row r="193" spans="1:10" s="11" customFormat="1" ht="39.950000000000003" customHeight="1" x14ac:dyDescent="0.2">
      <c r="A193" s="4"/>
      <c r="B193" s="10"/>
      <c r="C193" s="10"/>
      <c r="D193" s="141" t="e">
        <f>VLOOKUP($C193,'Datos 2'!$C$5:$I$53,2,FALSE)</f>
        <v>#N/A</v>
      </c>
      <c r="E193" s="142"/>
      <c r="F193" s="143"/>
      <c r="G193" s="35"/>
      <c r="H193" s="5"/>
      <c r="I193" s="4"/>
      <c r="J193" s="45"/>
    </row>
    <row r="194" spans="1:10" s="11" customFormat="1" ht="39.950000000000003" customHeight="1" x14ac:dyDescent="0.2">
      <c r="A194" s="4"/>
      <c r="B194" s="10"/>
      <c r="C194" s="10"/>
      <c r="D194" s="141" t="e">
        <f>VLOOKUP($C194,'Datos 2'!$C$5:$I$53,2,FALSE)</f>
        <v>#N/A</v>
      </c>
      <c r="E194" s="142"/>
      <c r="F194" s="143"/>
      <c r="G194" s="35"/>
      <c r="H194" s="5"/>
      <c r="I194" s="4"/>
      <c r="J194" s="45"/>
    </row>
    <row r="195" spans="1:10" s="11" customFormat="1" ht="39.950000000000003" customHeight="1" x14ac:dyDescent="0.2">
      <c r="A195" s="4"/>
      <c r="B195" s="10"/>
      <c r="C195" s="10"/>
      <c r="D195" s="141" t="e">
        <f>VLOOKUP($C195,'Datos 2'!$C$5:$I$53,2,FALSE)</f>
        <v>#N/A</v>
      </c>
      <c r="E195" s="142"/>
      <c r="F195" s="143"/>
      <c r="G195" s="35"/>
      <c r="H195" s="5"/>
      <c r="I195" s="4"/>
      <c r="J195" s="45"/>
    </row>
    <row r="196" spans="1:10" s="11" customFormat="1" ht="39.950000000000003" customHeight="1" x14ac:dyDescent="0.2">
      <c r="A196" s="4"/>
      <c r="B196" s="10"/>
      <c r="C196" s="10"/>
      <c r="D196" s="141" t="e">
        <f>VLOOKUP($C196,'Datos 2'!$C$5:$I$53,2,FALSE)</f>
        <v>#N/A</v>
      </c>
      <c r="E196" s="142"/>
      <c r="F196" s="143"/>
      <c r="G196" s="35"/>
      <c r="H196" s="5"/>
      <c r="I196" s="4"/>
      <c r="J196" s="45"/>
    </row>
  </sheetData>
  <sheetProtection algorithmName="SHA-512" hashValue="lNKaqPn+t3uGjiQFBAvTbQ0YrVj6wGFf/VTBVokWSRCuSVL4tERelEbgnIt6Hsdtp+FWnN5aMjT0t+ASGlC+Ng==" saltValue="lKLcRvE9klntJNYprby+Hw==" spinCount="100000" sheet="1" formatColumns="0" formatRows="0" insertRows="0" autoFilter="0"/>
  <autoFilter ref="A5:J133" xr:uid="{00000000-0001-0000-0200-000000000000}">
    <filterColumn colId="3" showButton="0"/>
    <filterColumn colId="4" showButton="0"/>
  </autoFilter>
  <mergeCells count="197">
    <mergeCell ref="D196:F196"/>
    <mergeCell ref="D187:F187"/>
    <mergeCell ref="D188:F188"/>
    <mergeCell ref="D189:F189"/>
    <mergeCell ref="D190:F190"/>
    <mergeCell ref="D191:F191"/>
    <mergeCell ref="D192:F192"/>
    <mergeCell ref="D193:F193"/>
    <mergeCell ref="D194:F194"/>
    <mergeCell ref="D195:F195"/>
    <mergeCell ref="D178:F178"/>
    <mergeCell ref="D179:F179"/>
    <mergeCell ref="D180:F180"/>
    <mergeCell ref="D181:F181"/>
    <mergeCell ref="D182:F182"/>
    <mergeCell ref="D183:F183"/>
    <mergeCell ref="D184:F184"/>
    <mergeCell ref="D185:F185"/>
    <mergeCell ref="D186:F186"/>
    <mergeCell ref="D169:F169"/>
    <mergeCell ref="D170:F170"/>
    <mergeCell ref="D171:F171"/>
    <mergeCell ref="D172:F172"/>
    <mergeCell ref="D173:F173"/>
    <mergeCell ref="D174:F174"/>
    <mergeCell ref="D175:F175"/>
    <mergeCell ref="D176:F176"/>
    <mergeCell ref="D177:F177"/>
    <mergeCell ref="D160:F160"/>
    <mergeCell ref="D161:F161"/>
    <mergeCell ref="D162:F162"/>
    <mergeCell ref="D163:F163"/>
    <mergeCell ref="D164:F164"/>
    <mergeCell ref="D165:F165"/>
    <mergeCell ref="D166:F166"/>
    <mergeCell ref="D167:F167"/>
    <mergeCell ref="D168:F168"/>
    <mergeCell ref="D151:F151"/>
    <mergeCell ref="D152:F152"/>
    <mergeCell ref="D153:F153"/>
    <mergeCell ref="D154:F154"/>
    <mergeCell ref="D155:F155"/>
    <mergeCell ref="D156:F156"/>
    <mergeCell ref="D157:F157"/>
    <mergeCell ref="D158:F158"/>
    <mergeCell ref="D159:F159"/>
    <mergeCell ref="D143:F143"/>
    <mergeCell ref="D144:F144"/>
    <mergeCell ref="D145:F145"/>
    <mergeCell ref="D146:F146"/>
    <mergeCell ref="D147:F147"/>
    <mergeCell ref="D148:F148"/>
    <mergeCell ref="D149:F149"/>
    <mergeCell ref="D150:F150"/>
    <mergeCell ref="D134:F134"/>
    <mergeCell ref="D135:F135"/>
    <mergeCell ref="D136:F136"/>
    <mergeCell ref="D137:F137"/>
    <mergeCell ref="D138:F138"/>
    <mergeCell ref="D139:F139"/>
    <mergeCell ref="D140:F140"/>
    <mergeCell ref="D141:F141"/>
    <mergeCell ref="D142:F142"/>
    <mergeCell ref="G4:J4"/>
    <mergeCell ref="A1:A2"/>
    <mergeCell ref="D13:F13"/>
    <mergeCell ref="D8:F8"/>
    <mergeCell ref="D9:F9"/>
    <mergeCell ref="D10:F10"/>
    <mergeCell ref="D11:F11"/>
    <mergeCell ref="B1:I1"/>
    <mergeCell ref="B2:I2"/>
    <mergeCell ref="D31:F31"/>
    <mergeCell ref="D33:F33"/>
    <mergeCell ref="D32:F32"/>
    <mergeCell ref="D27:F27"/>
    <mergeCell ref="D28:F28"/>
    <mergeCell ref="D29:F29"/>
    <mergeCell ref="D24:F24"/>
    <mergeCell ref="D23:F23"/>
    <mergeCell ref="D25:F25"/>
    <mergeCell ref="D26:F26"/>
    <mergeCell ref="D38:F38"/>
    <mergeCell ref="D39:F39"/>
    <mergeCell ref="D40:F40"/>
    <mergeCell ref="D41:F41"/>
    <mergeCell ref="D42:F42"/>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 ref="D37:F37"/>
    <mergeCell ref="D34:F34"/>
    <mergeCell ref="D35:F35"/>
    <mergeCell ref="D36:F36"/>
    <mergeCell ref="D30:F30"/>
    <mergeCell ref="D48:F48"/>
    <mergeCell ref="D49:F49"/>
    <mergeCell ref="D50:F50"/>
    <mergeCell ref="D51:F51"/>
    <mergeCell ref="D52:F52"/>
    <mergeCell ref="D43:F43"/>
    <mergeCell ref="D44:F44"/>
    <mergeCell ref="D45:F45"/>
    <mergeCell ref="D46:F46"/>
    <mergeCell ref="D47:F47"/>
    <mergeCell ref="D58:F58"/>
    <mergeCell ref="D59:F59"/>
    <mergeCell ref="D60:F60"/>
    <mergeCell ref="D61:F61"/>
    <mergeCell ref="D62:F62"/>
    <mergeCell ref="D53:F53"/>
    <mergeCell ref="D54:F54"/>
    <mergeCell ref="D55:F55"/>
    <mergeCell ref="D56:F56"/>
    <mergeCell ref="D57:F57"/>
    <mergeCell ref="D68:F68"/>
    <mergeCell ref="D69:F69"/>
    <mergeCell ref="D70:F70"/>
    <mergeCell ref="D71:F71"/>
    <mergeCell ref="D72:F72"/>
    <mergeCell ref="D63:F63"/>
    <mergeCell ref="D64:F64"/>
    <mergeCell ref="D65:F65"/>
    <mergeCell ref="D66:F66"/>
    <mergeCell ref="D67:F67"/>
    <mergeCell ref="D78:F78"/>
    <mergeCell ref="D79:F79"/>
    <mergeCell ref="D80:F80"/>
    <mergeCell ref="D81:F81"/>
    <mergeCell ref="D82:F82"/>
    <mergeCell ref="D73:F73"/>
    <mergeCell ref="D74:F74"/>
    <mergeCell ref="D75:F75"/>
    <mergeCell ref="D76:F76"/>
    <mergeCell ref="D77:F77"/>
    <mergeCell ref="D88:F88"/>
    <mergeCell ref="D89:F89"/>
    <mergeCell ref="D90:F90"/>
    <mergeCell ref="D91:F91"/>
    <mergeCell ref="D92:F92"/>
    <mergeCell ref="D83:F83"/>
    <mergeCell ref="D84:F84"/>
    <mergeCell ref="D85:F85"/>
    <mergeCell ref="D86:F86"/>
    <mergeCell ref="D87:F87"/>
    <mergeCell ref="D98:F98"/>
    <mergeCell ref="D99:F99"/>
    <mergeCell ref="D100:F100"/>
    <mergeCell ref="D101:F101"/>
    <mergeCell ref="D102:F102"/>
    <mergeCell ref="D93:F93"/>
    <mergeCell ref="D94:F94"/>
    <mergeCell ref="D95:F95"/>
    <mergeCell ref="D96:F96"/>
    <mergeCell ref="D97:F97"/>
    <mergeCell ref="D108:F108"/>
    <mergeCell ref="D109:F109"/>
    <mergeCell ref="D110:F110"/>
    <mergeCell ref="D111:F111"/>
    <mergeCell ref="D112:F112"/>
    <mergeCell ref="D103:F103"/>
    <mergeCell ref="D104:F104"/>
    <mergeCell ref="D105:F105"/>
    <mergeCell ref="D106:F106"/>
    <mergeCell ref="D107:F107"/>
    <mergeCell ref="D118:F118"/>
    <mergeCell ref="D119:F119"/>
    <mergeCell ref="D120:F120"/>
    <mergeCell ref="D121:F121"/>
    <mergeCell ref="D122:F122"/>
    <mergeCell ref="D113:F113"/>
    <mergeCell ref="D114:F114"/>
    <mergeCell ref="D115:F115"/>
    <mergeCell ref="D116:F116"/>
    <mergeCell ref="D117:F117"/>
    <mergeCell ref="D133:F133"/>
    <mergeCell ref="D128:F128"/>
    <mergeCell ref="D129:F129"/>
    <mergeCell ref="D130:F130"/>
    <mergeCell ref="D131:F131"/>
    <mergeCell ref="D132:F132"/>
    <mergeCell ref="D123:F123"/>
    <mergeCell ref="D124:F124"/>
    <mergeCell ref="D125:F125"/>
    <mergeCell ref="D126:F126"/>
    <mergeCell ref="D127:F127"/>
  </mergeCells>
  <conditionalFormatting sqref="G6:I6 H32:I32 D6:D37 H7:I20 G7:G62 G69:G151 H135:I148 D135:D165 J135:J165">
    <cfRule type="containsErrors" dxfId="29" priority="45">
      <formula>ISERROR(D6)</formula>
    </cfRule>
  </conditionalFormatting>
  <conditionalFormatting sqref="H21:I37">
    <cfRule type="containsErrors" dxfId="28" priority="38">
      <formula>ISERROR(H21)</formula>
    </cfRule>
  </conditionalFormatting>
  <conditionalFormatting sqref="J32">
    <cfRule type="containsErrors" dxfId="27" priority="35">
      <formula>ISERROR(J32)</formula>
    </cfRule>
  </conditionalFormatting>
  <conditionalFormatting sqref="J6:J37">
    <cfRule type="containsErrors" dxfId="26" priority="34">
      <formula>ISERROR(J6)</formula>
    </cfRule>
  </conditionalFormatting>
  <conditionalFormatting sqref="H38:I52 G64:I64 D38:D69">
    <cfRule type="containsErrors" dxfId="25" priority="30">
      <formula>ISERROR(D38)</formula>
    </cfRule>
  </conditionalFormatting>
  <conditionalFormatting sqref="G63:I68 H53:I54 H56:I58 H55 H59 H60:I62 H69:I69">
    <cfRule type="containsErrors" dxfId="24" priority="29">
      <formula>ISERROR(G53)</formula>
    </cfRule>
  </conditionalFormatting>
  <conditionalFormatting sqref="J64">
    <cfRule type="containsErrors" dxfId="23" priority="28">
      <formula>ISERROR(J64)</formula>
    </cfRule>
  </conditionalFormatting>
  <conditionalFormatting sqref="J38:J69">
    <cfRule type="containsErrors" dxfId="22" priority="27">
      <formula>ISERROR(J38)</formula>
    </cfRule>
  </conditionalFormatting>
  <conditionalFormatting sqref="H70:I84 H96:I96 D70:D101">
    <cfRule type="containsErrors" dxfId="21" priority="25">
      <formula>ISERROR(D70)</formula>
    </cfRule>
  </conditionalFormatting>
  <conditionalFormatting sqref="H85:I101">
    <cfRule type="containsErrors" dxfId="20" priority="24">
      <formula>ISERROR(H85)</formula>
    </cfRule>
  </conditionalFormatting>
  <conditionalFormatting sqref="J96">
    <cfRule type="containsErrors" dxfId="19" priority="23">
      <formula>ISERROR(J96)</formula>
    </cfRule>
  </conditionalFormatting>
  <conditionalFormatting sqref="J70:J101">
    <cfRule type="containsErrors" dxfId="18" priority="22">
      <formula>ISERROR(J70)</formula>
    </cfRule>
  </conditionalFormatting>
  <conditionalFormatting sqref="H102:I116 H128:I128 D102:D133">
    <cfRule type="containsErrors" dxfId="17" priority="20">
      <formula>ISERROR(D102)</formula>
    </cfRule>
  </conditionalFormatting>
  <conditionalFormatting sqref="H117:I133">
    <cfRule type="containsErrors" dxfId="16" priority="19">
      <formula>ISERROR(H117)</formula>
    </cfRule>
  </conditionalFormatting>
  <conditionalFormatting sqref="J128">
    <cfRule type="containsErrors" dxfId="15" priority="18">
      <formula>ISERROR(J128)</formula>
    </cfRule>
  </conditionalFormatting>
  <conditionalFormatting sqref="J102:J133">
    <cfRule type="containsErrors" dxfId="14" priority="17">
      <formula>ISERROR(J102)</formula>
    </cfRule>
  </conditionalFormatting>
  <conditionalFormatting sqref="I55">
    <cfRule type="containsErrors" dxfId="13" priority="15">
      <formula>ISERROR(I55)</formula>
    </cfRule>
  </conditionalFormatting>
  <conditionalFormatting sqref="I59">
    <cfRule type="containsErrors" dxfId="12" priority="14">
      <formula>ISERROR(I59)</formula>
    </cfRule>
  </conditionalFormatting>
  <conditionalFormatting sqref="D134">
    <cfRule type="containsErrors" dxfId="11" priority="13">
      <formula>ISERROR(D134)</formula>
    </cfRule>
  </conditionalFormatting>
  <conditionalFormatting sqref="H134:I134">
    <cfRule type="containsErrors" dxfId="10" priority="12">
      <formula>ISERROR(H134)</formula>
    </cfRule>
  </conditionalFormatting>
  <conditionalFormatting sqref="J134">
    <cfRule type="containsErrors" dxfId="9" priority="11">
      <formula>ISERROR(J134)</formula>
    </cfRule>
  </conditionalFormatting>
  <conditionalFormatting sqref="G160:I160">
    <cfRule type="containsErrors" dxfId="8" priority="10">
      <formula>ISERROR(G160)</formula>
    </cfRule>
  </conditionalFormatting>
  <conditionalFormatting sqref="G157:I165 H149:I156">
    <cfRule type="containsErrors" dxfId="7" priority="9">
      <formula>ISERROR(G149)</formula>
    </cfRule>
  </conditionalFormatting>
  <conditionalFormatting sqref="J160">
    <cfRule type="containsErrors" dxfId="6" priority="8">
      <formula>ISERROR(J160)</formula>
    </cfRule>
  </conditionalFormatting>
  <conditionalFormatting sqref="G152:G156">
    <cfRule type="containsErrors" dxfId="5" priority="6">
      <formula>ISERROR(G152)</formula>
    </cfRule>
  </conditionalFormatting>
  <conditionalFormatting sqref="H167:I180 G166:I166 G192:I192 D166:D196">
    <cfRule type="containsErrors" dxfId="4" priority="5">
      <formula>ISERROR(D166)</formula>
    </cfRule>
  </conditionalFormatting>
  <conditionalFormatting sqref="G189:I196 H181:I188">
    <cfRule type="containsErrors" dxfId="3" priority="4">
      <formula>ISERROR(G181)</formula>
    </cfRule>
  </conditionalFormatting>
  <conditionalFormatting sqref="J192">
    <cfRule type="containsErrors" dxfId="2" priority="3">
      <formula>ISERROR(J192)</formula>
    </cfRule>
  </conditionalFormatting>
  <conditionalFormatting sqref="J166:J196">
    <cfRule type="containsErrors" dxfId="1" priority="2">
      <formula>ISERROR(J166)</formula>
    </cfRule>
  </conditionalFormatting>
  <conditionalFormatting sqref="G167:G188">
    <cfRule type="containsErrors" dxfId="0" priority="1">
      <formula>ISERROR(G167)</formula>
    </cfRule>
  </conditionalFormatting>
  <dataValidations count="3">
    <dataValidation type="list" allowBlank="1" showInputMessage="1" showErrorMessage="1" errorTitle="¡Atención!" error="Por favor selecione la Dependencia de la lista desplegable." sqref="A6:A196" xr:uid="{00000000-0002-0000-0200-000000000000}">
      <formula1>Dependencias</formula1>
    </dataValidation>
    <dataValidation type="list" allowBlank="1" showInputMessage="1" showErrorMessage="1" errorTitle="¡Atención!" error="Por favor seleccione el GIT de la lista desplegable." sqref="B6:B196"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196"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A65FJVFR3NAS-1594653859-1786</_dlc_DocId>
    <_dlc_DocIdUrl xmlns="fe5c55e1-1529-428c-8c16-ada3460a0e7a">
      <Url>http://tame/_layouts/15/DocIdRedir.aspx?ID=A65FJVFR3NAS-1594653859-1786</Url>
      <Description>A65FJVFR3NAS-1594653859-1786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806051C21E4BEB4AB1BF456EC2627ADD" ma:contentTypeVersion="3" ma:contentTypeDescription="Crear nuevo documento." ma:contentTypeScope="" ma:versionID="b7ab8b8fb70000de4b5a29b433b1a056">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2.xml><?xml version="1.0" encoding="utf-8"?>
<ds:datastoreItem xmlns:ds="http://schemas.openxmlformats.org/officeDocument/2006/customXml" ds:itemID="{DE073DAE-2F83-4D00-9137-D122DECCF24D}">
  <ds:schemaRefs>
    <ds:schemaRef ds:uri="http://purl.org/dc/dcmitype/"/>
    <ds:schemaRef ds:uri="http://purl.org/dc/elements/1.1/"/>
    <ds:schemaRef ds:uri="http://schemas.microsoft.com/office/2006/documentManagement/types"/>
    <ds:schemaRef ds:uri="1bf7d735-e46c-48a7-b2b0-7ce1a68f1b5e"/>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5a23264d-5d1d-4bf0-bc1e-3d08aaaa29cd"/>
    <ds:schemaRef ds:uri="http://purl.org/dc/terms/"/>
  </ds:schemaRefs>
</ds:datastoreItem>
</file>

<file path=customXml/itemProps3.xml><?xml version="1.0" encoding="utf-8"?>
<ds:datastoreItem xmlns:ds="http://schemas.openxmlformats.org/officeDocument/2006/customXml" ds:itemID="{77388118-DE55-42F8-B40D-7310835A7B75}"/>
</file>

<file path=customXml/itemProps4.xml><?xml version="1.0" encoding="utf-8"?>
<ds:datastoreItem xmlns:ds="http://schemas.openxmlformats.org/officeDocument/2006/customXml" ds:itemID="{F7D0869F-9F06-4021-A785-325320E28C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32</vt:i4>
      </vt:variant>
    </vt:vector>
  </HeadingPairs>
  <TitlesOfParts>
    <vt:vector size="35" baseType="lpstr">
      <vt:lpstr>Datos 2</vt:lpstr>
      <vt:lpstr>Datos_1</vt:lpstr>
      <vt:lpstr>Activ_PC_Caracterizadas</vt:lpstr>
      <vt:lpstr>Activ_PC_Caracterizadas!Área_de_impresión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vt:lpstr>
      <vt:lpstr>Fases_Ciclo</vt:lpstr>
      <vt:lpstr>GIT_Atención_Integral_con_Enfoque_Diferencial</vt:lpstr>
      <vt:lpstr>GIT_de_Mejoramiento_Continuo</vt:lpstr>
      <vt:lpstr>GIT_Empleabilidad</vt:lpstr>
      <vt:lpstr>GIT_Gestión_de_Proyectos_y_Presupuesto</vt:lpstr>
      <vt:lpstr>GIT_Gestión_Social</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Subdirección_de_Transferencias_Monetarias_Condicionadas</vt:lpstr>
      <vt:lpstr>Subdirección_de_Transferencias_Monetarias_no_Condicionadas</vt:lpstr>
      <vt:lpstr>Subdirección_General_de_Programas_y_Proyectos</vt:lpstr>
      <vt:lpstr>Subdirección_General_para_la_Superación_de_la_Pobreza</vt:lpstr>
      <vt:lpstr>Tipo_Espacio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 Gomez Romero</cp:lastModifiedBy>
  <cp:lastPrinted>2020-12-29T17:50:19Z</cp:lastPrinted>
  <dcterms:created xsi:type="dcterms:W3CDTF">2017-08-29T21:15:33Z</dcterms:created>
  <dcterms:modified xsi:type="dcterms:W3CDTF">2022-10-12T20:55:27Z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0x010100806051C21E4BEB4AB1BF456EC2627ADD</vt:lpwstr>
  </property>
  <property fmtid="{D5CDD505-2E9C-101B-9397-08002B2CF9AE}" pid="3" name="_dlc_DocIdItemGuid">
    <vt:lpwstr>5926d260-9a6e-4187-85bb-ceddb40260c3</vt:lpwstr>
  </property>
</Properties>
</file>